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3ER TRIMESTRE\"/>
    </mc:Choice>
  </mc:AlternateContent>
  <bookViews>
    <workbookView xWindow="0" yWindow="0" windowWidth="20490" windowHeight="7530" tabRatio="946" firstSheet="2" activeTab="14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2" hidden="1">'ESF-03'!$A$9:$L$19</definedName>
    <definedName name="_xlnm._FilterDatabase" localSheetId="4" hidden="1">'ESF-08'!$A$9:$J$38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'EA-01-02'!$A$1:$I$32</definedName>
    <definedName name="_xlnm.Print_Area" localSheetId="9">'EA-03 '!$A$1:$I$82</definedName>
    <definedName name="_xlnm.Print_Area" localSheetId="11">'EFE-01  '!$A$1:$I$13</definedName>
    <definedName name="_xlnm.Print_Area" localSheetId="12">'EFE-02'!$A$1:$I$39</definedName>
    <definedName name="_xlnm.Print_Area" localSheetId="2">'ESF-03'!$A$1:$J$19</definedName>
    <definedName name="_xlnm.Print_Area" localSheetId="3">'ESF-05'!$A$1:$I$11</definedName>
    <definedName name="_xlnm.Print_Area" localSheetId="4">'ESF-08'!$A$1:$J$36</definedName>
    <definedName name="_xlnm.Print_Area" localSheetId="5">'ESF-09'!$A$1:$I$12</definedName>
    <definedName name="_xlnm.Print_Area" localSheetId="6">'ESF-11'!$A$1:$I$11</definedName>
    <definedName name="_xlnm.Print_Area" localSheetId="7">'ESF-12-13 '!$A$1:$J$20</definedName>
    <definedName name="_xlnm.Print_Area" localSheetId="10">'VHP-01 02'!$A$1:$J$21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</workbook>
</file>

<file path=xl/calcChain.xml><?xml version="1.0" encoding="utf-8"?>
<calcChain xmlns="http://schemas.openxmlformats.org/spreadsheetml/2006/main">
  <c r="H12" i="21" l="1"/>
  <c r="H11" i="21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10" i="18"/>
  <c r="G82" i="18" s="1"/>
  <c r="F11" i="28" l="1"/>
  <c r="E11" i="28"/>
  <c r="G29" i="25" l="1"/>
  <c r="G38" i="22" l="1"/>
  <c r="G35" i="22" l="1"/>
  <c r="G31" i="22"/>
  <c r="G26" i="22" l="1"/>
  <c r="G39" i="22" s="1"/>
  <c r="G15" i="22" l="1"/>
  <c r="G13" i="21"/>
  <c r="F13" i="21"/>
  <c r="H13" i="21"/>
  <c r="F21" i="19"/>
  <c r="G21" i="19"/>
  <c r="H20" i="19"/>
  <c r="H19" i="19"/>
  <c r="H21" i="19" l="1"/>
  <c r="F82" i="18"/>
  <c r="F10" i="12" l="1"/>
  <c r="G11" i="9"/>
  <c r="G35" i="8"/>
  <c r="F12" i="9" l="1"/>
  <c r="E12" i="9"/>
  <c r="G10" i="9"/>
  <c r="G12" i="9" s="1"/>
  <c r="G19" i="8" l="1"/>
  <c r="G20" i="8"/>
  <c r="G21" i="8"/>
  <c r="G22" i="8"/>
  <c r="G23" i="8"/>
  <c r="G24" i="8"/>
  <c r="G25" i="8"/>
  <c r="G26" i="8"/>
  <c r="G27" i="8"/>
  <c r="G18" i="8"/>
  <c r="G11" i="8"/>
  <c r="G10" i="8"/>
  <c r="G36" i="8" l="1"/>
  <c r="F36" i="8"/>
  <c r="E36" i="8"/>
  <c r="G17" i="16" l="1"/>
  <c r="G16" i="22" l="1"/>
  <c r="H19" i="4"/>
  <c r="G19" i="4"/>
  <c r="F19" i="4"/>
  <c r="E19" i="4"/>
  <c r="D19" i="4"/>
  <c r="F32" i="16" l="1"/>
  <c r="G24" i="16" l="1"/>
  <c r="F19" i="12" l="1"/>
  <c r="F18" i="12"/>
  <c r="F17" i="12"/>
  <c r="F16" i="12"/>
  <c r="F15" i="12"/>
  <c r="F14" i="12"/>
  <c r="F13" i="12"/>
  <c r="F12" i="12"/>
  <c r="F11" i="12"/>
  <c r="H11" i="4" l="1"/>
  <c r="G11" i="4"/>
  <c r="F11" i="4"/>
  <c r="E11" i="4"/>
  <c r="G11" i="25"/>
  <c r="G37" i="25" s="1"/>
  <c r="G17" i="26"/>
  <c r="G11" i="26"/>
  <c r="I20" i="12"/>
  <c r="H20" i="12"/>
  <c r="G20" i="12"/>
  <c r="F20" i="12"/>
  <c r="E20" i="12"/>
  <c r="H12" i="19"/>
  <c r="G12" i="19"/>
  <c r="F12" i="19"/>
  <c r="G28" i="8"/>
  <c r="F28" i="8"/>
  <c r="E28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<sst xmlns="http://schemas.openxmlformats.org/spreadsheetml/2006/main" count="521" uniqueCount="322">
  <si>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</si>
  <si>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</si>
  <si>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</si>
  <si>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</si>
  <si>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</si>
  <si>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</si>
  <si>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</si>
  <si>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</si>
  <si>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</si>
  <si>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</si>
  <si>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</si>
  <si>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</si>
  <si>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</si>
  <si>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</si>
  <si>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</si>
  <si>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</si>
  <si>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</si>
  <si>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</si>
  <si>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</si>
  <si>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</si>
  <si>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</si>
  <si>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</si>
  <si>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</si>
  <si>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</si>
  <si>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</si>
  <si>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</si>
  <si>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</si>
  <si>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</si>
  <si>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</si>
  <si>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</si>
  <si>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</si>
  <si>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</si>
  <si>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</si>
  <si>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</si>
  <si>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</si>
  <si>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</si>
  <si>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</si>
  <si>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</si>
  <si>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</si>
  <si>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</si>
  <si>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</si>
  <si>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</si>
  <si>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</si>
  <si>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</si>
  <si>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</si>
  <si>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</si>
  <si>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</si>
  <si>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</si>
  <si>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</si>
  <si>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</si>
  <si>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</si>
  <si>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</si>
  <si>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</si>
  <si>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</si>
  <si>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</si>
  <si>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</si>
  <si>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</si>
  <si>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</si>
  <si>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</si>
  <si>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</si>
  <si>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</si>
  <si>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</si>
  <si>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</si>
  <si>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</si>
  <si>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</si>
  <si>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</si>
  <si>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</si>
  <si>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</si>
  <si>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</si>
  <si>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</si>
  <si>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</si>
  <si>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</si>
  <si>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</si>
  <si>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</si>
  <si>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</si>
  <si>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</si>
  <si>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</si>
  <si>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</si>
  <si>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</si>
  <si>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</si>
  <si>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</si>
  <si>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</si>
  <si>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</si>
  <si>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</si>
  <si>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</si>
  <si>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</si>
  <si>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</si>
  <si>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</si>
  <si>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</si>
  <si>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</si>
  <si>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</si>
  <si>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</si>
  <si>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</si>
  <si>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</si>
  <si>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</si>
  <si>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</si>
  <si>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</si>
  <si>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</si>
  <si>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</si>
  <si>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</si>
  <si>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</si>
  <si>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</si>
  <si>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</si>
  <si>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</si>
  <si>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</si>
  <si>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</si>
  <si>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</si>
  <si>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</si>
  <si>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</si>
  <si>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</si>
  <si>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</si>
  <si>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</si>
  <si>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</si>
  <si>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</si>
  <si>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</si>
  <si>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</si>
  <si>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</si>
  <si>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</si>
  <si>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</si>
  <si>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</si>
  <si>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</si>
  <si>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</si>
  <si>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</si>
  <si>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</si>
  <si>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</si>
  <si>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</si>
  <si>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</si>
  <si>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</si>
  <si>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</si>
  <si>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</si>
  <si>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</si>
  <si>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</si>
  <si>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</si>
  <si>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</si>
  <si>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</si>
  <si>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</si>
  <si>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</si>
  <si>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</si>
  <si>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</si>
  <si>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</si>
  <si>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</si>
  <si>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</si>
  <si>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</si>
  <si>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</si>
  <si>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</si>
  <si>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</si>
  <si>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</si>
  <si>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</si>
  <si>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</si>
  <si>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</si>
  <si>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</si>
  <si>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</si>
  <si>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</si>
  <si>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</si>
  <si>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</si>
  <si>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</si>
  <si>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</si>
  <si>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</si>
  <si>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</si>
  <si>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</si>
  <si>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</si>
  <si>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</si>
  <si>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</si>
  <si>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</si>
  <si>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</si>
  <si>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</si>
  <si>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</si>
  <si>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</si>
  <si>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</si>
  <si>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</si>
  <si>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</si>
  <si>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</si>
  <si>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</si>
  <si>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</si>
  <si>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</si>
  <si>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</si>
  <si>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**  INMUEBLES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</si>
  <si>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</si>
  <si>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</si>
  <si>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</si>
  <si>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</si>
  <si>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</si>
  <si>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</si>
  <si>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</si>
  <si>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</si>
  <si>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</si>
  <si>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</si>
  <si>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OTROS MOBILIARIOS Y EQUIPOS EDUCACIONAL Y RECREATIVO</t>
  </si>
  <si>
    <t>VEHICULOS Y EQUIPO TERRESTRE</t>
  </si>
  <si>
    <t>OTROS EQUIPOS DE TRANSPORTE</t>
  </si>
  <si>
    <t>SISTEMAS DE AIRE ACONDICIONADO</t>
  </si>
  <si>
    <t>ANUAL</t>
  </si>
  <si>
    <t>PROVEEDORES</t>
  </si>
  <si>
    <t>FONACOT</t>
  </si>
  <si>
    <t>CUOTAS SINDICALES</t>
  </si>
  <si>
    <t>SEGURO DE VIDA</t>
  </si>
  <si>
    <t>SECRETARIA DE FINANZAS</t>
  </si>
  <si>
    <t>ACREEDORES DIVERSOS</t>
  </si>
  <si>
    <t>CUOTAS IMSS</t>
  </si>
  <si>
    <t>SRÍA. HACIENDA</t>
  </si>
  <si>
    <t>ARRENDAMIENTO DE CAFETERÍA</t>
  </si>
  <si>
    <t>ESTACIONAMIENTO</t>
  </si>
  <si>
    <t>CARTAS DE NO ANTECEDENTES</t>
  </si>
  <si>
    <t>TRANSFERENCIAS INTERNAS Y ASIGNACIONES DEL SECTOR PÚBLICO</t>
  </si>
  <si>
    <t>INTERESES BANCARIOS</t>
  </si>
  <si>
    <t>GANANCIA POR REDONDEO</t>
  </si>
  <si>
    <t>PRIMAS DE VACACIONES</t>
  </si>
  <si>
    <t>HORAS EXTRAORDINARIAS</t>
  </si>
  <si>
    <t>COMPENSACIONES</t>
  </si>
  <si>
    <t>APORTACIONES DE SEGURIDAD SOCIAL</t>
  </si>
  <si>
    <t>MATERIAL DE LIMPIEZA</t>
  </si>
  <si>
    <t>VESTUARIO Y UNIFORMES</t>
  </si>
  <si>
    <t>ARTÍCULOS DEPORTIVOS</t>
  </si>
  <si>
    <t>HERRAMIENTAS MENORES</t>
  </si>
  <si>
    <t>AGUA</t>
  </si>
  <si>
    <t>TELEFONÍA TRADICIONAL</t>
  </si>
  <si>
    <t>TELEFONÍA CELULAR</t>
  </si>
  <si>
    <t>SERVICIOS POSTALES</t>
  </si>
  <si>
    <t>SERVICIOS INTEGRALES</t>
  </si>
  <si>
    <t>ARRENDAMIENTOS DE EDIFICIOS</t>
  </si>
  <si>
    <t>OTROS ARRENDAMIENTOS</t>
  </si>
  <si>
    <t>PASAJES TERRESTRES</t>
  </si>
  <si>
    <t>GASTOS DE CEREMONIAL</t>
  </si>
  <si>
    <t>GASTOS DE ORDEN SOCIAL</t>
  </si>
  <si>
    <t>IMPUESTOS Y DERECHOS</t>
  </si>
  <si>
    <t>PENAS MULTAS Y ACCESORIOS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</si>
  <si>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</si>
  <si>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</si>
  <si>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</si>
  <si>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</si>
  <si>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</si>
  <si>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</si>
  <si>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</si>
  <si>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</si>
  <si>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</si>
  <si>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</si>
  <si>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OTROS MOBILIARIOS Y EQ</t>
  </si>
  <si>
    <t>VEHÍCULOS Y EQUIPO DE TRANSPORTE</t>
  </si>
  <si>
    <t>*   1242     Mobiliario y Eq. Educacional y Recreativo</t>
  </si>
  <si>
    <t>*   1244     Veh[iculos y Equipo de Transporte</t>
  </si>
  <si>
    <t>SOFTWARE</t>
  </si>
  <si>
    <t>EDIFICIOS NO HABITACIONALES</t>
  </si>
  <si>
    <t>RESULTADO DEL EJERCICIO</t>
  </si>
  <si>
    <t xml:space="preserve"> SOFTWARE</t>
  </si>
  <si>
    <t>SUELDO BASE AL PERSONAL</t>
  </si>
  <si>
    <t>1270    ACTIVOS DIFERIDOS</t>
  </si>
  <si>
    <t>TOTAL_1270</t>
  </si>
  <si>
    <t>INGRESOS POR VENTA DE BIENES Y SERVICIOS</t>
  </si>
  <si>
    <t>NOTA:       ESF-11</t>
  </si>
  <si>
    <t>*    1250    Activos Intangibles</t>
  </si>
  <si>
    <t>NOMINA</t>
  </si>
  <si>
    <t xml:space="preserve">PODER JUDICIAL DEL ESTADO DE AGUASCALIENTES </t>
  </si>
  <si>
    <t>DEL 1 DE ENERO AL 30 DE SEPTIEMBRE DE 2016</t>
  </si>
  <si>
    <t>DIRECTO ESTATAL</t>
  </si>
  <si>
    <t>DEPRECIACIÓN ACUMULADA</t>
  </si>
  <si>
    <t>MÁQUINAS EXPENDEDORAS</t>
  </si>
  <si>
    <t>CERTIFICACIÓN DE DOCUMENTOS</t>
  </si>
  <si>
    <t>ESTÍMULOS</t>
  </si>
  <si>
    <t>ENERGÍA ELÉCTRICA</t>
  </si>
  <si>
    <t>IMPUESTOS SOBRE NÓMINAS</t>
  </si>
  <si>
    <t>LICENCIAS INFORMÁTICAS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</si>
  <si>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</si>
  <si>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</si>
  <si>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</si>
  <si>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</si>
  <si>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</si>
  <si>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</si>
  <si>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</si>
  <si>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</si>
  <si>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</si>
  <si>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</si>
  <si>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ISSSSPEA OBRERO</t>
  </si>
  <si>
    <t>ISSSSPEA PATRONAL</t>
  </si>
  <si>
    <t>ACREDORA</t>
  </si>
  <si>
    <t xml:space="preserve">HONORARIOS ASIMILABLES A SALARIOS </t>
  </si>
  <si>
    <t xml:space="preserve">RETRIBUCIONES POR SERVICIOS DE CARÁCTER SOCIAL </t>
  </si>
  <si>
    <t xml:space="preserve">PRIMAS POR AÑOS DE SERVICIOS EFECTIVOS PRESTADOS </t>
  </si>
  <si>
    <t xml:space="preserve">APORTACIONES A FONDOS DE VIVIENDA </t>
  </si>
  <si>
    <t xml:space="preserve">APORTACIONES AL SISTEMA PARA EL RETIRO </t>
  </si>
  <si>
    <t xml:space="preserve">CUOTAS PARA EL FONDO DE AHORRO Y FONDO DE TRABAJO </t>
  </si>
  <si>
    <t xml:space="preserve">PRESTACIONES CONTRACTUALES </t>
  </si>
  <si>
    <t xml:space="preserve">MATERIALES, ÚTILES Y EQUIPOS MENORES DE OFICINA                                                                               </t>
  </si>
  <si>
    <t xml:space="preserve">MATERIALES Y ÚTILES DE IMPRESIÓN Y REPRODUCCIÓN                                                                              </t>
  </si>
  <si>
    <t xml:space="preserve">MATERIALES, ÚTILES Y EQUIPOS MENORES DE TECNOLOGÍAS DE LA INFORMACIÓN                                                                               </t>
  </si>
  <si>
    <t xml:space="preserve">MATERIAL IMPRESO E INFORMACIÓN DIGITAL </t>
  </si>
  <si>
    <t xml:space="preserve">MATERIALES Y ÚTILES DE ENSEÑANZA </t>
  </si>
  <si>
    <t xml:space="preserve">PRODUCTOS ALIMENTICIOS PARA PERSONAS </t>
  </si>
  <si>
    <t xml:space="preserve">UTENSILIOS PARA EL SERVICIO DE ALIMENTACIÓN </t>
  </si>
  <si>
    <t xml:space="preserve">PRODUCTOS MINERALES NO METÁLICOS </t>
  </si>
  <si>
    <t xml:space="preserve">CEMENTO Y PRODUCTOS DE CONCRETO </t>
  </si>
  <si>
    <t xml:space="preserve">CAL, YESO Y PRODUCTOS DE YESO </t>
  </si>
  <si>
    <t xml:space="preserve">MADERA Y PRODUCTOS DE MADERA </t>
  </si>
  <si>
    <t xml:space="preserve">VIDRIO Y PRODUCTOS DE VIDRIO </t>
  </si>
  <si>
    <t xml:space="preserve">MATERIAL ELÉCTRICO Y ELECTRÓNICO </t>
  </si>
  <si>
    <t xml:space="preserve">ARTÍCULOS METÁLICOS PARA LA CONSTRUCCIÓN </t>
  </si>
  <si>
    <t xml:space="preserve">MATERIALES COMPLEMENTARIOS </t>
  </si>
  <si>
    <t xml:space="preserve">OTROS MATERIALES Y ARTÍCULOS DE CONSTRUCCIÓN Y REPARACIÓN </t>
  </si>
  <si>
    <t xml:space="preserve">MEDICINAS Y PRODUCTOS FARMACÉUTICOS </t>
  </si>
  <si>
    <t xml:space="preserve">MATERIALES, ACCESORIOS Y SUMINISTROS MÉDICOS </t>
  </si>
  <si>
    <t xml:space="preserve">COMBUSTIBLES, LUBRICANTES Y ADITIVOS </t>
  </si>
  <si>
    <t xml:space="preserve">PRENDAS DE SEGURIDAD Y PROTECCIÓN PERSONAL </t>
  </si>
  <si>
    <t xml:space="preserve">REFACCIONES Y ACCESORIOS MENORES DE EDIFICIOS </t>
  </si>
  <si>
    <t>REFACCIONES Y ACCESORIOS MENORES DE MOBILIARIO Y EQUIPO DE ADMINISTRACIÓN</t>
  </si>
  <si>
    <t xml:space="preserve">REFACCIONES Y ACCESORIOS MENORES DE EQUIPO DE CÓMPUTO </t>
  </si>
  <si>
    <t xml:space="preserve">REFACCIONES Y ACCESORIOS MENORES DE EQUIPO DE TRANSPORTE </t>
  </si>
  <si>
    <t xml:space="preserve">REFACCIONES Y ACCESORIOS MENORES OTROS BIENES </t>
  </si>
  <si>
    <t>SERVICIOS DE ACCESO DE ACCESO DE INTERNET</t>
  </si>
  <si>
    <t xml:space="preserve">SERVICIOS LEGALES, DE CONTABILIDAD, AUDITORÍA Y RELACIONADOS </t>
  </si>
  <si>
    <t xml:space="preserve">SERVICIOS DE DISEÑO, ARQUITECTURA, INGENIERÍA Y ACTIVIDADES RELACIONADAS </t>
  </si>
  <si>
    <t xml:space="preserve">SERVICIOS DE CONSULTORÍA ADMINISTRATIVA, PROCESOS, TÉCNICA Y EN TECNOLOGÍAS DE LA INFORMACIÓN </t>
  </si>
  <si>
    <t xml:space="preserve">SERVICIOS DE APOYO ADMINISTRATIVO, TRADUCCIÓN, FOTOCOPIADO E IMPRESIÓN </t>
  </si>
  <si>
    <t xml:space="preserve">SERVICIOS FINANCIEROS Y BANCARIOS </t>
  </si>
  <si>
    <t xml:space="preserve">SEGURO DE BIENES PATRIMONIALES </t>
  </si>
  <si>
    <t xml:space="preserve">SERVICIOS FINANCIEROS, BANCARIOS Y COMERCIALES INTEGRALES </t>
  </si>
  <si>
    <t xml:space="preserve">CONSERVACIÓN Y MANTENIMIENTO MENOR DE INMUEBLES </t>
  </si>
  <si>
    <t>INSTALACIÓN, REPARACIÓN Y MANTENIMIENTO DE MOBILIARIO Y EQUIPO DE ADMINISTRACIÓN</t>
  </si>
  <si>
    <t xml:space="preserve">INSTALACIÓN, REPARACIÓN Y MANTENIMIENTO DE EQUIPO DE CÓMPUTO </t>
  </si>
  <si>
    <t xml:space="preserve">INSTALACIÓN, REPARACIÓN Y MANTENIMIENTO DE MAQUINARIA, OTROS EQUIPOS Y HERRAMIENTA </t>
  </si>
  <si>
    <t xml:space="preserve">REPARACIÓN Y MANTENIMIENTO DE EQUIPO DE TRANSPORTE </t>
  </si>
  <si>
    <t xml:space="preserve">SERVICIOS DE LIMPIEZA Y MANEJO DE DESECHOS </t>
  </si>
  <si>
    <t xml:space="preserve">SERVICIOS DE JARDINERÍA Y FUMIGACIÓN </t>
  </si>
  <si>
    <t xml:space="preserve">DIFUSIÓN POR RADIO, TELEVISIÓN Y OTROS 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</si>
</sst>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9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4" fontId="12" fillId="2" borderId="23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2" xfId="1" applyNumberFormat="1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5" xfId="1" applyNumberFormat="1" applyFont="1" applyFill="1" applyBorder="1" applyAlignment="1">
      <alignment horizontal="center" vertical="top" wrapText="1"/>
    </xf>
    <xf numFmtId="4" fontId="11" fillId="0" borderId="0" xfId="1" applyNumberFormat="1" applyFont="1" applyBorder="1" applyAlignment="1"/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4" fontId="12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center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4" fontId="12" fillId="0" borderId="1" xfId="0" applyNumberFormat="1" applyFont="1" applyBorder="1"/>
    <xf numFmtId="0" fontId="16" fillId="0" borderId="4" xfId="0" applyFont="1" applyFill="1" applyBorder="1" applyAlignment="1">
      <alignment horizontal="left" vertical="center" wrapText="1" indent="1"/>
    </xf>
    <xf numFmtId="4" fontId="11" fillId="0" borderId="1" xfId="0" applyNumberFormat="1" applyFont="1" applyBorder="1"/>
    <xf numFmtId="0" fontId="17" fillId="2" borderId="6" xfId="0" applyFont="1" applyFill="1" applyBorder="1" applyAlignment="1">
      <alignment vertical="center"/>
    </xf>
    <xf numFmtId="4" fontId="12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8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" fontId="12" fillId="2" borderId="28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4" fontId="12" fillId="2" borderId="25" xfId="0" applyNumberFormat="1" applyFont="1" applyFill="1" applyBorder="1" applyAlignment="1">
      <alignment horizontal="right"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4" fontId="12" fillId="0" borderId="32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3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/>
    <xf numFmtId="4" fontId="11" fillId="0" borderId="1" xfId="0" applyNumberFormat="1" applyFont="1" applyFill="1" applyBorder="1" applyAlignment="1"/>
    <xf numFmtId="4" fontId="12" fillId="2" borderId="26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4" fontId="12" fillId="0" borderId="1" xfId="0" applyNumberFormat="1" applyFont="1" applyFill="1" applyBorder="1" applyAlignment="1">
      <alignment wrapText="1"/>
    </xf>
    <xf numFmtId="4" fontId="12" fillId="2" borderId="28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4" fontId="18" fillId="0" borderId="1" xfId="0" applyNumberFormat="1" applyFont="1" applyFill="1" applyBorder="1"/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" fontId="4" fillId="0" borderId="1" xfId="0" applyNumberFormat="1" applyFont="1" applyBorder="1"/>
    <xf numFmtId="4" fontId="18" fillId="0" borderId="1" xfId="0" applyNumberFormat="1" applyFont="1" applyBorder="1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0" fontId="14" fillId="0" borderId="0" xfId="0" applyFont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9" fontId="18" fillId="0" borderId="6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</cellXfs>
  <cellStyles count="10">
    <cellStyle name="Millares 2" xfId="1"/>
    <cellStyle name="Millares 2 2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4"/>
  </cols>
  <sheetData>
    <row r="2020" spans="1:1" x14ac:dyDescent="0.2">
      <c r="A2020" s="5" t="s">
        <v>164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70" zoomScaleNormal="100" zoomScaleSheetLayoutView="100" workbookViewId="0">
      <selection activeCell="H82" sqref="A1:I82"/>
    </sheetView>
  </sheetViews>
  <sheetFormatPr baseColWidth="10" defaultRowHeight="11.25" x14ac:dyDescent="0.2"/>
  <cols>
    <col min="1" max="1" width="17.140625" style="16" customWidth="1"/>
    <col min="2" max="4" width="15.7109375" style="16" customWidth="1"/>
    <col min="5" max="5" width="20.42578125" style="16" customWidth="1"/>
    <col min="6" max="6" width="17.7109375" style="14" customWidth="1"/>
    <col min="7" max="7" width="11.7109375" style="17" customWidth="1"/>
    <col min="8" max="8" width="19.7109375" style="18" customWidth="1"/>
    <col min="9" max="9" width="8.7109375" style="16" customWidth="1"/>
    <col min="10" max="11" width="11.42578125" style="16"/>
    <col min="12" max="16384" width="11.42578125" style="6"/>
  </cols>
  <sheetData>
    <row r="1" spans="1:11" s="1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42"/>
    </row>
    <row r="2" spans="1:11" s="1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43"/>
    </row>
    <row r="3" spans="1:11" s="1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43"/>
    </row>
    <row r="4" spans="1:11" s="10" customFormat="1" ht="11.25" customHeigh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1" s="10" customFormat="1" ht="11.25" customHeight="1" x14ac:dyDescent="0.2">
      <c r="A5" s="293"/>
      <c r="B5" s="293"/>
      <c r="C5" s="293"/>
      <c r="D5" s="293"/>
      <c r="E5" s="294"/>
      <c r="F5" s="3"/>
      <c r="G5" s="4"/>
      <c r="H5" s="295"/>
      <c r="I5" s="295"/>
      <c r="J5" s="5"/>
    </row>
    <row r="6" spans="1:11" s="10" customFormat="1" ht="10.5" customHeight="1" x14ac:dyDescent="0.2">
      <c r="A6" s="293"/>
      <c r="B6" s="293"/>
      <c r="C6" s="293"/>
      <c r="D6" s="293"/>
      <c r="E6" s="294"/>
      <c r="F6" s="3"/>
      <c r="G6" s="4"/>
      <c r="H6" s="295"/>
      <c r="I6" s="295"/>
    </row>
    <row r="7" spans="1:11" s="10" customFormat="1" ht="11.25" customHeight="1" x14ac:dyDescent="0.2">
      <c r="A7" s="54" t="s">
        <v>130</v>
      </c>
      <c r="B7" s="54"/>
      <c r="C7" s="79"/>
      <c r="D7" s="79"/>
      <c r="E7" s="79"/>
      <c r="F7" s="103"/>
      <c r="G7" s="106"/>
      <c r="H7" s="107" t="s">
        <v>156</v>
      </c>
    </row>
    <row r="8" spans="1:11" ht="11.25" customHeight="1" x14ac:dyDescent="0.2">
      <c r="A8" s="46"/>
      <c r="B8" s="46"/>
      <c r="C8" s="46"/>
      <c r="D8" s="46"/>
      <c r="E8" s="46"/>
      <c r="F8" s="47"/>
      <c r="G8" s="108"/>
      <c r="H8" s="109"/>
      <c r="I8" s="6"/>
      <c r="J8" s="6"/>
      <c r="K8" s="6"/>
    </row>
    <row r="9" spans="1:11" ht="15" customHeight="1" x14ac:dyDescent="0.2">
      <c r="A9" s="59" t="s">
        <v>42</v>
      </c>
      <c r="B9" s="167" t="s">
        <v>43</v>
      </c>
      <c r="C9" s="162"/>
      <c r="D9" s="162"/>
      <c r="E9" s="147"/>
      <c r="F9" s="50" t="s">
        <v>44</v>
      </c>
      <c r="G9" s="110" t="s">
        <v>67</v>
      </c>
      <c r="H9" s="110" t="s">
        <v>68</v>
      </c>
      <c r="I9" s="6"/>
      <c r="J9" s="6"/>
      <c r="K9" s="6"/>
    </row>
    <row r="10" spans="1:11" ht="12" x14ac:dyDescent="0.2">
      <c r="A10" s="259">
        <v>5111300000</v>
      </c>
      <c r="B10" s="340" t="s">
        <v>244</v>
      </c>
      <c r="C10" s="341"/>
      <c r="D10" s="341"/>
      <c r="E10" s="342"/>
      <c r="F10" s="260">
        <v>105007204.64</v>
      </c>
      <c r="G10" s="316">
        <f>(F10/206621527.61)</f>
        <v>0.50821037795346302</v>
      </c>
      <c r="H10" s="261" t="s">
        <v>250</v>
      </c>
    </row>
    <row r="11" spans="1:11" ht="12" x14ac:dyDescent="0.2">
      <c r="A11" s="259">
        <v>5112100000</v>
      </c>
      <c r="B11" s="340" t="s">
        <v>274</v>
      </c>
      <c r="C11" s="341"/>
      <c r="D11" s="341"/>
      <c r="E11" s="342"/>
      <c r="F11" s="260">
        <v>528500</v>
      </c>
      <c r="G11" s="316">
        <f t="shared" ref="G11:G74" si="0">(F11/206621527.61)</f>
        <v>2.5578167295207906E-3</v>
      </c>
      <c r="H11" s="261"/>
    </row>
    <row r="12" spans="1:11" ht="12" x14ac:dyDescent="0.2">
      <c r="A12" s="259">
        <v>5112300000</v>
      </c>
      <c r="B12" s="340" t="s">
        <v>275</v>
      </c>
      <c r="C12" s="341"/>
      <c r="D12" s="341"/>
      <c r="E12" s="342"/>
      <c r="F12" s="260">
        <v>166804</v>
      </c>
      <c r="G12" s="316">
        <f t="shared" si="0"/>
        <v>8.072924536442497E-4</v>
      </c>
      <c r="H12" s="261"/>
    </row>
    <row r="13" spans="1:11" ht="12" x14ac:dyDescent="0.2">
      <c r="A13" s="259">
        <v>5113100000</v>
      </c>
      <c r="B13" s="340" t="s">
        <v>276</v>
      </c>
      <c r="C13" s="341"/>
      <c r="D13" s="341"/>
      <c r="E13" s="342"/>
      <c r="F13" s="260">
        <v>1869541</v>
      </c>
      <c r="G13" s="316">
        <f t="shared" si="0"/>
        <v>9.0481423771523722E-3</v>
      </c>
      <c r="H13" s="261"/>
    </row>
    <row r="14" spans="1:11" ht="12" x14ac:dyDescent="0.2">
      <c r="A14" s="259">
        <v>5113200000</v>
      </c>
      <c r="B14" s="340" t="s">
        <v>206</v>
      </c>
      <c r="C14" s="341"/>
      <c r="D14" s="341"/>
      <c r="E14" s="342"/>
      <c r="F14" s="260">
        <v>1394677.15</v>
      </c>
      <c r="G14" s="316">
        <f t="shared" si="0"/>
        <v>6.7499121032173646E-3</v>
      </c>
      <c r="H14" s="261"/>
    </row>
    <row r="15" spans="1:11" ht="12" x14ac:dyDescent="0.2">
      <c r="A15" s="259">
        <v>5113300000</v>
      </c>
      <c r="B15" s="340" t="s">
        <v>207</v>
      </c>
      <c r="C15" s="341"/>
      <c r="D15" s="341"/>
      <c r="E15" s="342"/>
      <c r="F15" s="260">
        <v>232985.5</v>
      </c>
      <c r="G15" s="316">
        <f t="shared" si="0"/>
        <v>1.1275954770780818E-3</v>
      </c>
      <c r="H15" s="261"/>
    </row>
    <row r="16" spans="1:11" ht="12" x14ac:dyDescent="0.2">
      <c r="A16" s="259">
        <v>5113400000</v>
      </c>
      <c r="B16" s="340" t="s">
        <v>208</v>
      </c>
      <c r="C16" s="341"/>
      <c r="D16" s="341"/>
      <c r="E16" s="342"/>
      <c r="F16" s="260">
        <v>24044953.670000002</v>
      </c>
      <c r="G16" s="316">
        <f t="shared" si="0"/>
        <v>0.11637196737498266</v>
      </c>
      <c r="H16" s="261" t="s">
        <v>250</v>
      </c>
      <c r="I16" s="245"/>
    </row>
    <row r="17" spans="1:11" ht="12" x14ac:dyDescent="0.2">
      <c r="A17" s="259">
        <v>5114100000</v>
      </c>
      <c r="B17" s="340" t="s">
        <v>209</v>
      </c>
      <c r="C17" s="341"/>
      <c r="D17" s="341"/>
      <c r="E17" s="342"/>
      <c r="F17" s="260">
        <v>33028539.210000001</v>
      </c>
      <c r="G17" s="316">
        <f t="shared" si="0"/>
        <v>0.15985042600373017</v>
      </c>
      <c r="H17" s="261" t="s">
        <v>250</v>
      </c>
      <c r="I17" s="245"/>
    </row>
    <row r="18" spans="1:11" ht="12" x14ac:dyDescent="0.2">
      <c r="A18" s="259">
        <v>5114200000</v>
      </c>
      <c r="B18" s="340" t="s">
        <v>277</v>
      </c>
      <c r="C18" s="341"/>
      <c r="D18" s="341"/>
      <c r="E18" s="342"/>
      <c r="F18" s="260">
        <v>1451601.09</v>
      </c>
      <c r="G18" s="316">
        <f t="shared" si="0"/>
        <v>7.0254106955394803E-3</v>
      </c>
      <c r="H18" s="261"/>
    </row>
    <row r="19" spans="1:11" ht="12" x14ac:dyDescent="0.2">
      <c r="A19" s="259">
        <v>5114300000</v>
      </c>
      <c r="B19" s="340" t="s">
        <v>278</v>
      </c>
      <c r="C19" s="341"/>
      <c r="D19" s="341"/>
      <c r="E19" s="342"/>
      <c r="F19" s="260">
        <v>2073724.22</v>
      </c>
      <c r="G19" s="316">
        <f t="shared" si="0"/>
        <v>1.0036341537045322E-2</v>
      </c>
      <c r="H19" s="261"/>
    </row>
    <row r="20" spans="1:11" s="30" customFormat="1" ht="12" x14ac:dyDescent="0.2">
      <c r="A20" s="259">
        <v>5115100000</v>
      </c>
      <c r="B20" s="340" t="s">
        <v>279</v>
      </c>
      <c r="C20" s="341"/>
      <c r="D20" s="341"/>
      <c r="E20" s="342"/>
      <c r="F20" s="260">
        <v>2592180.0499999998</v>
      </c>
      <c r="G20" s="316">
        <f t="shared" si="0"/>
        <v>1.2545546826527984E-2</v>
      </c>
      <c r="H20" s="261"/>
      <c r="I20" s="16"/>
      <c r="J20" s="16"/>
      <c r="K20" s="16"/>
    </row>
    <row r="21" spans="1:11" s="30" customFormat="1" ht="12" x14ac:dyDescent="0.2">
      <c r="A21" s="259">
        <v>5115400000</v>
      </c>
      <c r="B21" s="340" t="s">
        <v>280</v>
      </c>
      <c r="C21" s="341"/>
      <c r="D21" s="341"/>
      <c r="E21" s="342"/>
      <c r="F21" s="260">
        <v>17970980.239999998</v>
      </c>
      <c r="G21" s="316">
        <f t="shared" si="0"/>
        <v>8.6975352703423936E-2</v>
      </c>
      <c r="H21" s="261"/>
      <c r="I21" s="16"/>
      <c r="J21" s="16"/>
      <c r="K21" s="16"/>
    </row>
    <row r="22" spans="1:11" s="30" customFormat="1" ht="12" x14ac:dyDescent="0.2">
      <c r="A22" s="259">
        <v>5117100000</v>
      </c>
      <c r="B22" s="340" t="s">
        <v>257</v>
      </c>
      <c r="C22" s="341"/>
      <c r="D22" s="341"/>
      <c r="E22" s="342"/>
      <c r="F22" s="260">
        <v>6000</v>
      </c>
      <c r="G22" s="316">
        <f t="shared" si="0"/>
        <v>2.9038600524360916E-5</v>
      </c>
      <c r="H22" s="261"/>
      <c r="I22" s="16"/>
      <c r="J22" s="16"/>
      <c r="K22" s="16"/>
    </row>
    <row r="23" spans="1:11" s="30" customFormat="1" ht="12" x14ac:dyDescent="0.2">
      <c r="A23" s="259">
        <v>5121100000</v>
      </c>
      <c r="B23" s="340" t="s">
        <v>281</v>
      </c>
      <c r="C23" s="341"/>
      <c r="D23" s="341"/>
      <c r="E23" s="342"/>
      <c r="F23" s="260">
        <v>1579380.95</v>
      </c>
      <c r="G23" s="316">
        <f t="shared" si="0"/>
        <v>7.6438354138059399E-3</v>
      </c>
      <c r="H23" s="261"/>
      <c r="I23" s="16"/>
      <c r="J23" s="16"/>
      <c r="K23" s="16"/>
    </row>
    <row r="24" spans="1:11" s="30" customFormat="1" ht="12" x14ac:dyDescent="0.2">
      <c r="A24" s="259">
        <v>5121200000</v>
      </c>
      <c r="B24" s="340" t="s">
        <v>282</v>
      </c>
      <c r="C24" s="341"/>
      <c r="D24" s="341"/>
      <c r="E24" s="342"/>
      <c r="F24" s="260">
        <v>1172434.2</v>
      </c>
      <c r="G24" s="316">
        <f t="shared" si="0"/>
        <v>5.6743080624831119E-3</v>
      </c>
      <c r="H24" s="261"/>
      <c r="I24" s="16"/>
      <c r="J24" s="16"/>
      <c r="K24" s="16"/>
    </row>
    <row r="25" spans="1:11" s="30" customFormat="1" ht="12" x14ac:dyDescent="0.2">
      <c r="A25" s="259">
        <v>5121400000</v>
      </c>
      <c r="B25" s="340" t="s">
        <v>283</v>
      </c>
      <c r="C25" s="341"/>
      <c r="D25" s="341"/>
      <c r="E25" s="342"/>
      <c r="F25" s="260">
        <v>1621118.56</v>
      </c>
      <c r="G25" s="316">
        <f t="shared" si="0"/>
        <v>7.8458357110778691E-3</v>
      </c>
      <c r="H25" s="261"/>
      <c r="I25" s="16"/>
      <c r="J25" s="16"/>
      <c r="K25" s="16"/>
    </row>
    <row r="26" spans="1:11" s="30" customFormat="1" ht="12" x14ac:dyDescent="0.2">
      <c r="A26" s="259">
        <v>5121500000</v>
      </c>
      <c r="B26" s="340" t="s">
        <v>284</v>
      </c>
      <c r="C26" s="341"/>
      <c r="D26" s="341"/>
      <c r="E26" s="342"/>
      <c r="F26" s="260">
        <v>43222</v>
      </c>
      <c r="G26" s="316">
        <f t="shared" si="0"/>
        <v>2.0918439864398792E-4</v>
      </c>
      <c r="H26" s="261"/>
      <c r="I26" s="16"/>
      <c r="J26" s="16"/>
      <c r="K26" s="16"/>
    </row>
    <row r="27" spans="1:11" ht="12" x14ac:dyDescent="0.2">
      <c r="A27" s="259">
        <v>5121600000</v>
      </c>
      <c r="B27" s="340" t="s">
        <v>210</v>
      </c>
      <c r="C27" s="341"/>
      <c r="D27" s="341"/>
      <c r="E27" s="342"/>
      <c r="F27" s="260">
        <v>276663.12</v>
      </c>
      <c r="G27" s="316">
        <f t="shared" si="0"/>
        <v>1.3389849702505545E-3</v>
      </c>
      <c r="H27" s="261"/>
    </row>
    <row r="28" spans="1:11" ht="12" x14ac:dyDescent="0.2">
      <c r="A28" s="259">
        <v>5121700000</v>
      </c>
      <c r="B28" s="340" t="s">
        <v>285</v>
      </c>
      <c r="C28" s="341"/>
      <c r="D28" s="341"/>
      <c r="E28" s="342"/>
      <c r="F28" s="260">
        <v>4941.5</v>
      </c>
      <c r="G28" s="316">
        <f t="shared" si="0"/>
        <v>2.3915707415188244E-5</v>
      </c>
      <c r="H28" s="261"/>
    </row>
    <row r="29" spans="1:11" ht="12" x14ac:dyDescent="0.2">
      <c r="A29" s="259">
        <v>5122100000</v>
      </c>
      <c r="B29" s="340" t="s">
        <v>286</v>
      </c>
      <c r="C29" s="341"/>
      <c r="D29" s="341"/>
      <c r="E29" s="342"/>
      <c r="F29" s="260">
        <v>311761.21999999997</v>
      </c>
      <c r="G29" s="316">
        <f t="shared" si="0"/>
        <v>1.508851587761233E-3</v>
      </c>
      <c r="H29" s="261"/>
    </row>
    <row r="30" spans="1:11" s="30" customFormat="1" ht="12" x14ac:dyDescent="0.2">
      <c r="A30" s="259">
        <v>5122300000</v>
      </c>
      <c r="B30" s="340" t="s">
        <v>287</v>
      </c>
      <c r="C30" s="341"/>
      <c r="D30" s="341"/>
      <c r="E30" s="342"/>
      <c r="F30" s="260">
        <v>329</v>
      </c>
      <c r="G30" s="316">
        <f t="shared" si="0"/>
        <v>1.5922832620857903E-6</v>
      </c>
      <c r="H30" s="261"/>
      <c r="I30" s="16"/>
      <c r="J30" s="16"/>
      <c r="K30" s="16"/>
    </row>
    <row r="31" spans="1:11" ht="12" x14ac:dyDescent="0.2">
      <c r="A31" s="259">
        <v>5124100000</v>
      </c>
      <c r="B31" s="340" t="s">
        <v>288</v>
      </c>
      <c r="C31" s="341"/>
      <c r="D31" s="341"/>
      <c r="E31" s="342"/>
      <c r="F31" s="260">
        <v>16169.66</v>
      </c>
      <c r="G31" s="316">
        <f t="shared" si="0"/>
        <v>7.8257382892456286E-5</v>
      </c>
      <c r="H31" s="261"/>
    </row>
    <row r="32" spans="1:11" ht="12" x14ac:dyDescent="0.2">
      <c r="A32" s="259">
        <v>5124200000</v>
      </c>
      <c r="B32" s="340" t="s">
        <v>289</v>
      </c>
      <c r="C32" s="341"/>
      <c r="D32" s="341"/>
      <c r="E32" s="342"/>
      <c r="F32" s="260">
        <v>4794.17</v>
      </c>
      <c r="G32" s="316">
        <f t="shared" si="0"/>
        <v>2.3202664579312564E-5</v>
      </c>
      <c r="H32" s="261"/>
    </row>
    <row r="33" spans="1:8" ht="12" x14ac:dyDescent="0.2">
      <c r="A33" s="259">
        <v>5124300000</v>
      </c>
      <c r="B33" s="340" t="s">
        <v>290</v>
      </c>
      <c r="C33" s="341"/>
      <c r="D33" s="341"/>
      <c r="E33" s="342"/>
      <c r="F33" s="260">
        <v>6857.95</v>
      </c>
      <c r="G33" s="316">
        <f t="shared" si="0"/>
        <v>3.3190878411006821E-5</v>
      </c>
      <c r="H33" s="261"/>
    </row>
    <row r="34" spans="1:8" ht="12" x14ac:dyDescent="0.2">
      <c r="A34" s="259">
        <v>5124400000</v>
      </c>
      <c r="B34" s="340" t="s">
        <v>291</v>
      </c>
      <c r="C34" s="341"/>
      <c r="D34" s="341"/>
      <c r="E34" s="342"/>
      <c r="F34" s="260">
        <v>10440.129999999999</v>
      </c>
      <c r="G34" s="316">
        <f t="shared" si="0"/>
        <v>5.0527794082066018E-5</v>
      </c>
      <c r="H34" s="261"/>
    </row>
    <row r="35" spans="1:8" ht="12" x14ac:dyDescent="0.2">
      <c r="A35" s="259">
        <v>5124500000</v>
      </c>
      <c r="B35" s="340" t="s">
        <v>292</v>
      </c>
      <c r="C35" s="341"/>
      <c r="D35" s="341"/>
      <c r="E35" s="342"/>
      <c r="F35" s="260">
        <v>370</v>
      </c>
      <c r="G35" s="316">
        <f t="shared" si="0"/>
        <v>1.7907136990022566E-6</v>
      </c>
      <c r="H35" s="261"/>
    </row>
    <row r="36" spans="1:8" ht="12" x14ac:dyDescent="0.2">
      <c r="A36" s="259">
        <v>5124600000</v>
      </c>
      <c r="B36" s="340" t="s">
        <v>293</v>
      </c>
      <c r="C36" s="341"/>
      <c r="D36" s="341"/>
      <c r="E36" s="342"/>
      <c r="F36" s="260">
        <v>287699.12</v>
      </c>
      <c r="G36" s="316">
        <f t="shared" si="0"/>
        <v>1.3923966361483625E-3</v>
      </c>
      <c r="H36" s="261"/>
    </row>
    <row r="37" spans="1:8" ht="12" x14ac:dyDescent="0.2">
      <c r="A37" s="259">
        <v>5124700000</v>
      </c>
      <c r="B37" s="340" t="s">
        <v>294</v>
      </c>
      <c r="C37" s="341"/>
      <c r="D37" s="341"/>
      <c r="E37" s="342"/>
      <c r="F37" s="260">
        <v>32934.050000000003</v>
      </c>
      <c r="G37" s="316">
        <f t="shared" si="0"/>
        <v>1.593931202665548E-4</v>
      </c>
      <c r="H37" s="261"/>
    </row>
    <row r="38" spans="1:8" ht="12" x14ac:dyDescent="0.2">
      <c r="A38" s="259">
        <v>5124800000</v>
      </c>
      <c r="B38" s="340" t="s">
        <v>295</v>
      </c>
      <c r="C38" s="341"/>
      <c r="D38" s="341"/>
      <c r="E38" s="342"/>
      <c r="F38" s="260">
        <v>155981.41</v>
      </c>
      <c r="G38" s="316">
        <f t="shared" si="0"/>
        <v>7.5491364236942584E-4</v>
      </c>
      <c r="H38" s="261"/>
    </row>
    <row r="39" spans="1:8" ht="12" x14ac:dyDescent="0.2">
      <c r="A39" s="259">
        <v>5124900000</v>
      </c>
      <c r="B39" s="340" t="s">
        <v>296</v>
      </c>
      <c r="C39" s="341"/>
      <c r="D39" s="341"/>
      <c r="E39" s="342"/>
      <c r="F39" s="260">
        <v>246775.56</v>
      </c>
      <c r="G39" s="316">
        <f t="shared" si="0"/>
        <v>1.1943361510025764E-3</v>
      </c>
      <c r="H39" s="261"/>
    </row>
    <row r="40" spans="1:8" ht="12" x14ac:dyDescent="0.2">
      <c r="A40" s="259">
        <v>5125300000</v>
      </c>
      <c r="B40" s="340" t="s">
        <v>297</v>
      </c>
      <c r="C40" s="341"/>
      <c r="D40" s="341"/>
      <c r="E40" s="342"/>
      <c r="F40" s="260">
        <v>6490.34</v>
      </c>
      <c r="G40" s="316">
        <f t="shared" si="0"/>
        <v>3.1411731754546769E-5</v>
      </c>
      <c r="H40" s="261"/>
    </row>
    <row r="41" spans="1:8" ht="12" x14ac:dyDescent="0.2">
      <c r="A41" s="259">
        <v>5125400000</v>
      </c>
      <c r="B41" s="340" t="s">
        <v>298</v>
      </c>
      <c r="C41" s="341"/>
      <c r="D41" s="341"/>
      <c r="E41" s="342"/>
      <c r="F41" s="260">
        <v>25976.62</v>
      </c>
      <c r="G41" s="316">
        <f t="shared" si="0"/>
        <v>1.2572078185885404E-4</v>
      </c>
      <c r="H41" s="261"/>
    </row>
    <row r="42" spans="1:8" ht="12" x14ac:dyDescent="0.2">
      <c r="A42" s="259">
        <v>5126100000</v>
      </c>
      <c r="B42" s="340" t="s">
        <v>299</v>
      </c>
      <c r="C42" s="341"/>
      <c r="D42" s="341"/>
      <c r="E42" s="342"/>
      <c r="F42" s="260">
        <v>764589.51</v>
      </c>
      <c r="G42" s="316">
        <f t="shared" si="0"/>
        <v>3.7004348910011429E-3</v>
      </c>
      <c r="H42" s="261"/>
    </row>
    <row r="43" spans="1:8" ht="12" x14ac:dyDescent="0.2">
      <c r="A43" s="259">
        <v>5127100000</v>
      </c>
      <c r="B43" s="340" t="s">
        <v>211</v>
      </c>
      <c r="C43" s="341"/>
      <c r="D43" s="341"/>
      <c r="E43" s="342"/>
      <c r="F43" s="260">
        <v>23684.41</v>
      </c>
      <c r="G43" s="316">
        <f t="shared" si="0"/>
        <v>1.1462702010752982E-4</v>
      </c>
      <c r="H43" s="261"/>
    </row>
    <row r="44" spans="1:8" ht="12" x14ac:dyDescent="0.2">
      <c r="A44" s="259">
        <v>5127200000</v>
      </c>
      <c r="B44" s="340" t="s">
        <v>300</v>
      </c>
      <c r="C44" s="341"/>
      <c r="D44" s="341"/>
      <c r="E44" s="342"/>
      <c r="F44" s="260">
        <v>12213.77</v>
      </c>
      <c r="G44" s="316">
        <f t="shared" si="0"/>
        <v>5.9111797987737274E-5</v>
      </c>
      <c r="H44" s="261"/>
    </row>
    <row r="45" spans="1:8" ht="12" x14ac:dyDescent="0.2">
      <c r="A45" s="259">
        <v>5127300000</v>
      </c>
      <c r="B45" s="340" t="s">
        <v>212</v>
      </c>
      <c r="C45" s="341"/>
      <c r="D45" s="341"/>
      <c r="E45" s="342"/>
      <c r="F45" s="260">
        <v>5846.4</v>
      </c>
      <c r="G45" s="316">
        <f t="shared" si="0"/>
        <v>2.8295212350937276E-5</v>
      </c>
      <c r="H45" s="261"/>
    </row>
    <row r="46" spans="1:8" ht="12" x14ac:dyDescent="0.2">
      <c r="A46" s="259">
        <v>5129100000</v>
      </c>
      <c r="B46" s="340" t="s">
        <v>213</v>
      </c>
      <c r="C46" s="341"/>
      <c r="D46" s="341"/>
      <c r="E46" s="342"/>
      <c r="F46" s="260">
        <v>26864.33</v>
      </c>
      <c r="G46" s="316">
        <f t="shared" si="0"/>
        <v>1.3001709120410079E-4</v>
      </c>
      <c r="H46" s="261"/>
    </row>
    <row r="47" spans="1:8" ht="12" x14ac:dyDescent="0.2">
      <c r="A47" s="259">
        <v>5129200000</v>
      </c>
      <c r="B47" s="340" t="s">
        <v>301</v>
      </c>
      <c r="C47" s="341"/>
      <c r="D47" s="341"/>
      <c r="E47" s="342"/>
      <c r="F47" s="260">
        <v>98763.71</v>
      </c>
      <c r="G47" s="316">
        <f t="shared" si="0"/>
        <v>4.7799332016563827E-4</v>
      </c>
      <c r="H47" s="261"/>
    </row>
    <row r="48" spans="1:8" ht="12" x14ac:dyDescent="0.2">
      <c r="A48" s="259">
        <v>5129300000</v>
      </c>
      <c r="B48" s="340" t="s">
        <v>302</v>
      </c>
      <c r="C48" s="341"/>
      <c r="D48" s="341"/>
      <c r="E48" s="342"/>
      <c r="F48" s="260">
        <v>234820.95</v>
      </c>
      <c r="G48" s="316">
        <f t="shared" si="0"/>
        <v>1.1364786269668216E-3</v>
      </c>
      <c r="H48" s="261"/>
    </row>
    <row r="49" spans="1:8" ht="12" x14ac:dyDescent="0.2">
      <c r="A49" s="259">
        <v>5129400000</v>
      </c>
      <c r="B49" s="340" t="s">
        <v>303</v>
      </c>
      <c r="C49" s="341"/>
      <c r="D49" s="341"/>
      <c r="E49" s="342"/>
      <c r="F49" s="260">
        <v>548300.43999999994</v>
      </c>
      <c r="G49" s="316">
        <f t="shared" si="0"/>
        <v>2.6536462407485534E-3</v>
      </c>
      <c r="H49" s="261"/>
    </row>
    <row r="50" spans="1:8" ht="12" x14ac:dyDescent="0.2">
      <c r="A50" s="259">
        <v>5129600000</v>
      </c>
      <c r="B50" s="340" t="s">
        <v>304</v>
      </c>
      <c r="C50" s="341"/>
      <c r="D50" s="341"/>
      <c r="E50" s="342"/>
      <c r="F50" s="260">
        <v>188903.88</v>
      </c>
      <c r="G50" s="316">
        <f t="shared" si="0"/>
        <v>9.1425071813696864E-4</v>
      </c>
      <c r="H50" s="261"/>
    </row>
    <row r="51" spans="1:8" ht="12" x14ac:dyDescent="0.2">
      <c r="A51" s="259">
        <v>5129900000</v>
      </c>
      <c r="B51" s="340" t="s">
        <v>305</v>
      </c>
      <c r="C51" s="341"/>
      <c r="D51" s="341"/>
      <c r="E51" s="342"/>
      <c r="F51" s="260">
        <v>3462</v>
      </c>
      <c r="G51" s="316">
        <f t="shared" si="0"/>
        <v>1.6755272502556247E-5</v>
      </c>
      <c r="H51" s="261"/>
    </row>
    <row r="52" spans="1:8" ht="12" x14ac:dyDescent="0.2">
      <c r="A52" s="259">
        <v>5131100000</v>
      </c>
      <c r="B52" s="340" t="s">
        <v>258</v>
      </c>
      <c r="C52" s="341"/>
      <c r="D52" s="341"/>
      <c r="E52" s="342"/>
      <c r="F52" s="260">
        <v>1022964.16</v>
      </c>
      <c r="G52" s="316">
        <f t="shared" si="0"/>
        <v>4.9509079321630707E-3</v>
      </c>
      <c r="H52" s="261"/>
    </row>
    <row r="53" spans="1:8" ht="12" x14ac:dyDescent="0.2">
      <c r="A53" s="259">
        <v>5131300000</v>
      </c>
      <c r="B53" s="340" t="s">
        <v>214</v>
      </c>
      <c r="C53" s="341"/>
      <c r="D53" s="341"/>
      <c r="E53" s="342"/>
      <c r="F53" s="260">
        <v>107383.57</v>
      </c>
      <c r="G53" s="316">
        <f t="shared" si="0"/>
        <v>5.1971143201829122E-4</v>
      </c>
      <c r="H53" s="261"/>
    </row>
    <row r="54" spans="1:8" ht="12" x14ac:dyDescent="0.2">
      <c r="A54" s="259">
        <v>5131400000</v>
      </c>
      <c r="B54" s="340" t="s">
        <v>215</v>
      </c>
      <c r="C54" s="341"/>
      <c r="D54" s="341"/>
      <c r="E54" s="342"/>
      <c r="F54" s="260">
        <v>328726.18</v>
      </c>
      <c r="G54" s="316">
        <f t="shared" si="0"/>
        <v>1.5909580371531935E-3</v>
      </c>
      <c r="H54" s="261"/>
    </row>
    <row r="55" spans="1:8" ht="12" x14ac:dyDescent="0.2">
      <c r="A55" s="259">
        <v>5131500000</v>
      </c>
      <c r="B55" s="340" t="s">
        <v>216</v>
      </c>
      <c r="C55" s="341"/>
      <c r="D55" s="341"/>
      <c r="E55" s="342"/>
      <c r="F55" s="260">
        <v>268574.52</v>
      </c>
      <c r="G55" s="316">
        <f t="shared" si="0"/>
        <v>1.2998380328836637E-3</v>
      </c>
      <c r="H55" s="261"/>
    </row>
    <row r="56" spans="1:8" ht="12" x14ac:dyDescent="0.2">
      <c r="A56" s="259">
        <v>5131700000</v>
      </c>
      <c r="B56" s="340" t="s">
        <v>306</v>
      </c>
      <c r="C56" s="341"/>
      <c r="D56" s="341"/>
      <c r="E56" s="342"/>
      <c r="F56" s="260">
        <v>314087.74</v>
      </c>
      <c r="G56" s="316">
        <f t="shared" si="0"/>
        <v>1.5201114019098893E-3</v>
      </c>
      <c r="H56" s="261"/>
    </row>
    <row r="57" spans="1:8" ht="12" x14ac:dyDescent="0.2">
      <c r="A57" s="259">
        <v>5131800000</v>
      </c>
      <c r="B57" s="340" t="s">
        <v>217</v>
      </c>
      <c r="C57" s="341"/>
      <c r="D57" s="341"/>
      <c r="E57" s="342"/>
      <c r="F57" s="260">
        <v>124654.31</v>
      </c>
      <c r="G57" s="316">
        <f t="shared" si="0"/>
        <v>6.0329778528830805E-4</v>
      </c>
      <c r="H57" s="261"/>
    </row>
    <row r="58" spans="1:8" ht="12" x14ac:dyDescent="0.2">
      <c r="A58" s="259">
        <v>5131900000</v>
      </c>
      <c r="B58" s="340" t="s">
        <v>218</v>
      </c>
      <c r="C58" s="341"/>
      <c r="D58" s="341"/>
      <c r="E58" s="342"/>
      <c r="F58" s="260">
        <v>8497.0400000000009</v>
      </c>
      <c r="G58" s="316">
        <f t="shared" si="0"/>
        <v>4.1123691699919285E-5</v>
      </c>
      <c r="H58" s="261"/>
    </row>
    <row r="59" spans="1:8" ht="12" x14ac:dyDescent="0.2">
      <c r="A59" s="259">
        <v>5132200000</v>
      </c>
      <c r="B59" s="340" t="s">
        <v>219</v>
      </c>
      <c r="C59" s="341"/>
      <c r="D59" s="341"/>
      <c r="E59" s="342"/>
      <c r="F59" s="260">
        <v>215469.08</v>
      </c>
      <c r="G59" s="316">
        <f t="shared" si="0"/>
        <v>1.0428200899119274E-3</v>
      </c>
      <c r="H59" s="261"/>
    </row>
    <row r="60" spans="1:8" ht="12" x14ac:dyDescent="0.2">
      <c r="A60" s="259">
        <v>5132900000</v>
      </c>
      <c r="B60" s="340" t="s">
        <v>220</v>
      </c>
      <c r="C60" s="341"/>
      <c r="D60" s="341"/>
      <c r="E60" s="342"/>
      <c r="F60" s="260">
        <v>23710.400000000001</v>
      </c>
      <c r="G60" s="316">
        <f t="shared" si="0"/>
        <v>1.1475280564546785E-4</v>
      </c>
      <c r="H60" s="261"/>
    </row>
    <row r="61" spans="1:8" ht="12" x14ac:dyDescent="0.2">
      <c r="A61" s="259">
        <v>5133100000</v>
      </c>
      <c r="B61" s="340" t="s">
        <v>307</v>
      </c>
      <c r="C61" s="341"/>
      <c r="D61" s="341"/>
      <c r="E61" s="342"/>
      <c r="F61" s="260">
        <v>148538</v>
      </c>
      <c r="G61" s="316">
        <f t="shared" si="0"/>
        <v>7.1888927411458694E-4</v>
      </c>
      <c r="H61" s="261"/>
    </row>
    <row r="62" spans="1:8" ht="12" x14ac:dyDescent="0.2">
      <c r="A62" s="259">
        <v>5133200000</v>
      </c>
      <c r="B62" s="340" t="s">
        <v>308</v>
      </c>
      <c r="C62" s="341"/>
      <c r="D62" s="341"/>
      <c r="E62" s="342"/>
      <c r="F62" s="260">
        <v>8637.34</v>
      </c>
      <c r="G62" s="316">
        <f t="shared" si="0"/>
        <v>4.180271097551392E-5</v>
      </c>
      <c r="H62" s="261"/>
    </row>
    <row r="63" spans="1:8" ht="23.25" customHeight="1" x14ac:dyDescent="0.2">
      <c r="A63" s="259">
        <v>5133300000</v>
      </c>
      <c r="B63" s="350" t="s">
        <v>309</v>
      </c>
      <c r="C63" s="351"/>
      <c r="D63" s="351"/>
      <c r="E63" s="352"/>
      <c r="F63" s="260">
        <v>103352.52</v>
      </c>
      <c r="G63" s="316">
        <f t="shared" si="0"/>
        <v>5.0020209024433701E-4</v>
      </c>
      <c r="H63" s="261"/>
    </row>
    <row r="64" spans="1:8" ht="12" x14ac:dyDescent="0.2">
      <c r="A64" s="259">
        <v>5133600000</v>
      </c>
      <c r="B64" s="340" t="s">
        <v>310</v>
      </c>
      <c r="C64" s="341"/>
      <c r="D64" s="341"/>
      <c r="E64" s="342"/>
      <c r="F64" s="260">
        <v>182728.26</v>
      </c>
      <c r="G64" s="316">
        <f t="shared" si="0"/>
        <v>8.8436215777525974E-4</v>
      </c>
      <c r="H64" s="261"/>
    </row>
    <row r="65" spans="1:11" ht="12" x14ac:dyDescent="0.2">
      <c r="A65" s="259">
        <v>5134100000</v>
      </c>
      <c r="B65" s="340" t="s">
        <v>311</v>
      </c>
      <c r="C65" s="341"/>
      <c r="D65" s="341"/>
      <c r="E65" s="342"/>
      <c r="F65" s="260">
        <v>46719.12</v>
      </c>
      <c r="G65" s="316">
        <f t="shared" si="0"/>
        <v>2.2610964375494678E-4</v>
      </c>
      <c r="H65" s="261"/>
    </row>
    <row r="66" spans="1:11" ht="12" x14ac:dyDescent="0.2">
      <c r="A66" s="259">
        <v>5134500000</v>
      </c>
      <c r="B66" s="340" t="s">
        <v>312</v>
      </c>
      <c r="C66" s="341"/>
      <c r="D66" s="341"/>
      <c r="E66" s="342"/>
      <c r="F66" s="260">
        <v>207223.55</v>
      </c>
      <c r="G66" s="316">
        <f t="shared" si="0"/>
        <v>1.0029136479483218E-3</v>
      </c>
      <c r="H66" s="261"/>
    </row>
    <row r="67" spans="1:11" ht="12" x14ac:dyDescent="0.2">
      <c r="A67" s="259">
        <v>5131900000</v>
      </c>
      <c r="B67" s="340" t="s">
        <v>313</v>
      </c>
      <c r="C67" s="341"/>
      <c r="D67" s="341"/>
      <c r="E67" s="342"/>
      <c r="F67" s="260">
        <v>2500</v>
      </c>
      <c r="G67" s="316">
        <f t="shared" si="0"/>
        <v>1.2099416885150382E-5</v>
      </c>
      <c r="H67" s="261"/>
    </row>
    <row r="68" spans="1:11" ht="12" x14ac:dyDescent="0.2">
      <c r="A68" s="259">
        <v>5135100000</v>
      </c>
      <c r="B68" s="340" t="s">
        <v>314</v>
      </c>
      <c r="C68" s="341"/>
      <c r="D68" s="341"/>
      <c r="E68" s="342"/>
      <c r="F68" s="260">
        <v>549500.42000000004</v>
      </c>
      <c r="G68" s="316">
        <f t="shared" si="0"/>
        <v>2.6594538640580907E-3</v>
      </c>
      <c r="H68" s="261"/>
    </row>
    <row r="69" spans="1:11" ht="27.75" customHeight="1" x14ac:dyDescent="0.2">
      <c r="A69" s="259">
        <v>5135200000</v>
      </c>
      <c r="B69" s="350" t="s">
        <v>315</v>
      </c>
      <c r="C69" s="351"/>
      <c r="D69" s="351"/>
      <c r="E69" s="352"/>
      <c r="F69" s="260">
        <v>134966.59</v>
      </c>
      <c r="G69" s="316">
        <f t="shared" si="0"/>
        <v>6.5320681519086743E-4</v>
      </c>
      <c r="H69" s="261"/>
    </row>
    <row r="70" spans="1:11" ht="12" x14ac:dyDescent="0.2">
      <c r="A70" s="259">
        <v>5135300000</v>
      </c>
      <c r="B70" s="350" t="s">
        <v>316</v>
      </c>
      <c r="C70" s="351"/>
      <c r="D70" s="351"/>
      <c r="E70" s="352"/>
      <c r="F70" s="260">
        <v>188628.37</v>
      </c>
      <c r="G70" s="316">
        <f t="shared" si="0"/>
        <v>9.1291731399855748E-4</v>
      </c>
      <c r="H70" s="261"/>
    </row>
    <row r="71" spans="1:11" ht="12" x14ac:dyDescent="0.2">
      <c r="A71" s="259">
        <v>5135500000</v>
      </c>
      <c r="B71" s="340" t="s">
        <v>318</v>
      </c>
      <c r="C71" s="341"/>
      <c r="D71" s="341"/>
      <c r="E71" s="342"/>
      <c r="F71" s="260">
        <v>432746.91</v>
      </c>
      <c r="G71" s="316">
        <f t="shared" si="0"/>
        <v>2.0943941079402608E-3</v>
      </c>
      <c r="H71" s="261"/>
    </row>
    <row r="72" spans="1:11" ht="27.75" customHeight="1" x14ac:dyDescent="0.2">
      <c r="A72" s="259">
        <v>5135700000</v>
      </c>
      <c r="B72" s="350" t="s">
        <v>317</v>
      </c>
      <c r="C72" s="351"/>
      <c r="D72" s="351"/>
      <c r="E72" s="352"/>
      <c r="F72" s="260">
        <v>111660.12</v>
      </c>
      <c r="G72" s="316">
        <f t="shared" si="0"/>
        <v>5.4040893653036707E-4</v>
      </c>
      <c r="H72" s="261"/>
    </row>
    <row r="73" spans="1:11" ht="12" x14ac:dyDescent="0.2">
      <c r="A73" s="259">
        <v>5135800000</v>
      </c>
      <c r="B73" s="340" t="s">
        <v>319</v>
      </c>
      <c r="C73" s="341"/>
      <c r="D73" s="341"/>
      <c r="E73" s="342"/>
      <c r="F73" s="260">
        <v>2246.8000000000002</v>
      </c>
      <c r="G73" s="316">
        <f t="shared" si="0"/>
        <v>1.0873987943022352E-5</v>
      </c>
      <c r="H73" s="261"/>
    </row>
    <row r="74" spans="1:11" ht="12" x14ac:dyDescent="0.2">
      <c r="A74" s="259">
        <v>5135900000</v>
      </c>
      <c r="B74" s="340" t="s">
        <v>320</v>
      </c>
      <c r="C74" s="341"/>
      <c r="D74" s="341"/>
      <c r="E74" s="342"/>
      <c r="F74" s="260">
        <v>59607.58</v>
      </c>
      <c r="G74" s="316">
        <f t="shared" si="0"/>
        <v>2.8848678397398091E-4</v>
      </c>
      <c r="H74" s="261"/>
    </row>
    <row r="75" spans="1:11" ht="12" x14ac:dyDescent="0.2">
      <c r="A75" s="259">
        <v>5136100000</v>
      </c>
      <c r="B75" s="340" t="s">
        <v>321</v>
      </c>
      <c r="C75" s="341"/>
      <c r="D75" s="341"/>
      <c r="E75" s="342"/>
      <c r="F75" s="260">
        <v>20686.28</v>
      </c>
      <c r="G75" s="316">
        <f t="shared" ref="G75:G81" si="1">(F75/206621527.61)</f>
        <v>1.0011677020917945E-4</v>
      </c>
      <c r="H75" s="261"/>
    </row>
    <row r="76" spans="1:11" ht="12" x14ac:dyDescent="0.2">
      <c r="A76" s="259">
        <v>5137200000</v>
      </c>
      <c r="B76" s="340" t="s">
        <v>221</v>
      </c>
      <c r="C76" s="341"/>
      <c r="D76" s="341"/>
      <c r="E76" s="342"/>
      <c r="F76" s="260">
        <v>16987</v>
      </c>
      <c r="G76" s="316">
        <f t="shared" si="1"/>
        <v>8.2213117851219811E-5</v>
      </c>
      <c r="H76" s="261"/>
    </row>
    <row r="77" spans="1:11" ht="12" x14ac:dyDescent="0.2">
      <c r="A77" s="259">
        <v>5138100000</v>
      </c>
      <c r="B77" s="340" t="s">
        <v>222</v>
      </c>
      <c r="C77" s="341"/>
      <c r="D77" s="341"/>
      <c r="E77" s="342"/>
      <c r="F77" s="260">
        <v>98981.92</v>
      </c>
      <c r="G77" s="316">
        <f t="shared" si="1"/>
        <v>4.7904940566904171E-4</v>
      </c>
      <c r="H77" s="261"/>
    </row>
    <row r="78" spans="1:11" ht="12" x14ac:dyDescent="0.2">
      <c r="A78" s="259">
        <v>5138200000</v>
      </c>
      <c r="B78" s="340" t="s">
        <v>223</v>
      </c>
      <c r="C78" s="341"/>
      <c r="D78" s="341"/>
      <c r="E78" s="342"/>
      <c r="F78" s="260">
        <v>888459.89</v>
      </c>
      <c r="G78" s="316">
        <f t="shared" si="1"/>
        <v>4.2999386379379409E-3</v>
      </c>
      <c r="H78" s="261"/>
    </row>
    <row r="79" spans="1:11" ht="12" x14ac:dyDescent="0.2">
      <c r="A79" s="259">
        <v>5139200000</v>
      </c>
      <c r="B79" s="340" t="s">
        <v>224</v>
      </c>
      <c r="C79" s="341"/>
      <c r="D79" s="341"/>
      <c r="E79" s="342"/>
      <c r="F79" s="260">
        <v>53678.01</v>
      </c>
      <c r="G79" s="316">
        <f t="shared" si="1"/>
        <v>2.5978904822210845E-4</v>
      </c>
      <c r="H79" s="261"/>
    </row>
    <row r="80" spans="1:11" s="30" customFormat="1" ht="12" x14ac:dyDescent="0.2">
      <c r="A80" s="259">
        <v>5139500000</v>
      </c>
      <c r="B80" s="340" t="s">
        <v>225</v>
      </c>
      <c r="C80" s="341"/>
      <c r="D80" s="341"/>
      <c r="E80" s="342"/>
      <c r="F80" s="260">
        <v>1010</v>
      </c>
      <c r="G80" s="316">
        <f t="shared" si="1"/>
        <v>4.8881644216007544E-6</v>
      </c>
      <c r="H80" s="261"/>
      <c r="I80" s="16"/>
      <c r="J80" s="16"/>
      <c r="K80" s="16"/>
    </row>
    <row r="81" spans="1:11" s="30" customFormat="1" ht="12" x14ac:dyDescent="0.2">
      <c r="A81" s="259">
        <v>5139800000</v>
      </c>
      <c r="B81" s="340" t="s">
        <v>259</v>
      </c>
      <c r="C81" s="341"/>
      <c r="D81" s="341"/>
      <c r="E81" s="342"/>
      <c r="F81" s="260">
        <v>2869122.2</v>
      </c>
      <c r="G81" s="316">
        <f t="shared" si="1"/>
        <v>1.3885882236895925E-2</v>
      </c>
      <c r="H81" s="261"/>
      <c r="I81" s="16"/>
      <c r="J81" s="16"/>
      <c r="K81" s="16"/>
    </row>
    <row r="82" spans="1:11" ht="12" x14ac:dyDescent="0.2">
      <c r="A82" s="148"/>
      <c r="B82" s="150" t="s">
        <v>167</v>
      </c>
      <c r="C82" s="192"/>
      <c r="D82" s="192"/>
      <c r="E82" s="151"/>
      <c r="F82" s="247">
        <f>SUM(F10:F81)</f>
        <v>206621527.61000004</v>
      </c>
      <c r="G82" s="248">
        <f>SUM(G10:G81)</f>
        <v>1.0000000000000007</v>
      </c>
      <c r="H82" s="249"/>
    </row>
    <row r="83" spans="1:11" x14ac:dyDescent="0.2">
      <c r="A83" s="19"/>
      <c r="B83" s="19"/>
      <c r="C83" s="19"/>
      <c r="D83" s="19"/>
      <c r="E83" s="19"/>
      <c r="F83" s="20"/>
      <c r="G83" s="21"/>
      <c r="H83" s="22"/>
    </row>
    <row r="89" spans="1:11" x14ac:dyDescent="0.2">
      <c r="A89" s="337"/>
      <c r="B89" s="337"/>
      <c r="C89" s="337"/>
      <c r="D89" s="337"/>
      <c r="E89" s="184"/>
      <c r="F89" s="332"/>
      <c r="G89" s="332"/>
      <c r="H89" s="349"/>
      <c r="I89" s="349"/>
    </row>
    <row r="90" spans="1:11" ht="23.25" customHeight="1" x14ac:dyDescent="0.2">
      <c r="A90" s="325"/>
      <c r="B90" s="325"/>
      <c r="C90" s="327"/>
      <c r="D90" s="327"/>
      <c r="E90" s="203"/>
      <c r="F90" s="327"/>
      <c r="G90" s="327"/>
      <c r="H90" s="348"/>
      <c r="I90" s="348"/>
    </row>
  </sheetData>
  <mergeCells count="84">
    <mergeCell ref="A1:I1"/>
    <mergeCell ref="A2:I2"/>
    <mergeCell ref="A3:I3"/>
    <mergeCell ref="A4:I4"/>
    <mergeCell ref="B79:E79"/>
    <mergeCell ref="B67:E67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80:E80"/>
    <mergeCell ref="B81:E81"/>
    <mergeCell ref="B30:E30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4:E64"/>
    <mergeCell ref="B65:E65"/>
    <mergeCell ref="B66:E66"/>
    <mergeCell ref="B58:E58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0:E40"/>
    <mergeCell ref="B41:E41"/>
    <mergeCell ref="B42:E42"/>
    <mergeCell ref="B43:E43"/>
    <mergeCell ref="B35:E35"/>
    <mergeCell ref="B36:E36"/>
    <mergeCell ref="B37:E37"/>
    <mergeCell ref="B38:E38"/>
    <mergeCell ref="B39:E39"/>
    <mergeCell ref="B31:E31"/>
    <mergeCell ref="B32:E32"/>
    <mergeCell ref="B33:E33"/>
    <mergeCell ref="B34:E34"/>
    <mergeCell ref="B25:E25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15:E15"/>
    <mergeCell ref="B16:E16"/>
    <mergeCell ref="B17:E17"/>
    <mergeCell ref="B18:E18"/>
    <mergeCell ref="B19:E19"/>
    <mergeCell ref="A90:B90"/>
    <mergeCell ref="C90:D90"/>
    <mergeCell ref="F90:G90"/>
    <mergeCell ref="H90:I90"/>
    <mergeCell ref="A89:B89"/>
    <mergeCell ref="C89:D89"/>
    <mergeCell ref="F89:G89"/>
    <mergeCell ref="H89:I89"/>
    <mergeCell ref="B10:E10"/>
    <mergeCell ref="B11:E11"/>
    <mergeCell ref="B12:E12"/>
    <mergeCell ref="B13:E13"/>
    <mergeCell ref="B14:E14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J21" sqref="A1:J21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30" customWidth="1"/>
    <col min="4" max="4" width="12.5703125" style="30" customWidth="1"/>
    <col min="5" max="5" width="15.7109375" style="30" customWidth="1"/>
    <col min="6" max="8" width="17.7109375" style="7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</row>
    <row r="2" spans="1:10" s="1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</row>
    <row r="3" spans="1:10" s="1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</row>
    <row r="4" spans="1:10" s="10" customFormat="1" ht="11.25" customHeigh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0" s="10" customFormat="1" ht="11.25" customHeight="1" x14ac:dyDescent="0.2">
      <c r="A5" s="293"/>
      <c r="B5" s="293"/>
      <c r="C5" s="293"/>
      <c r="D5" s="293"/>
      <c r="E5" s="294"/>
      <c r="F5" s="3"/>
      <c r="G5" s="4"/>
      <c r="H5" s="295"/>
      <c r="I5" s="295"/>
      <c r="J5" s="5"/>
    </row>
    <row r="6" spans="1:10" s="10" customFormat="1" x14ac:dyDescent="0.2">
      <c r="A6" s="293"/>
      <c r="B6" s="293"/>
      <c r="C6" s="293"/>
      <c r="D6" s="293"/>
      <c r="E6" s="294"/>
      <c r="F6" s="3"/>
      <c r="G6" s="4"/>
      <c r="H6" s="295"/>
      <c r="I6" s="295"/>
      <c r="J6" s="5"/>
    </row>
    <row r="7" spans="1:10" s="10" customFormat="1" ht="11.25" customHeight="1" x14ac:dyDescent="0.2">
      <c r="A7" s="180" t="s">
        <v>76</v>
      </c>
      <c r="B7" s="181"/>
      <c r="C7" s="182"/>
      <c r="D7" s="79"/>
      <c r="E7" s="79"/>
      <c r="F7" s="98"/>
      <c r="G7" s="98"/>
      <c r="H7" s="98"/>
      <c r="I7" s="111"/>
      <c r="J7" s="90" t="s">
        <v>69</v>
      </c>
    </row>
    <row r="8" spans="1:10" s="13" customFormat="1" ht="12" x14ac:dyDescent="0.2">
      <c r="A8" s="70"/>
      <c r="B8" s="70"/>
      <c r="C8" s="70"/>
      <c r="D8" s="70"/>
      <c r="E8" s="70"/>
      <c r="F8" s="93"/>
      <c r="G8" s="112"/>
      <c r="H8" s="112"/>
      <c r="I8" s="113"/>
      <c r="J8" s="113"/>
    </row>
    <row r="9" spans="1:10" ht="15" customHeight="1" x14ac:dyDescent="0.2">
      <c r="A9" s="174" t="s">
        <v>42</v>
      </c>
      <c r="B9" s="353" t="s">
        <v>43</v>
      </c>
      <c r="C9" s="354"/>
      <c r="D9" s="354"/>
      <c r="E9" s="355"/>
      <c r="F9" s="157" t="s">
        <v>59</v>
      </c>
      <c r="G9" s="82" t="s">
        <v>60</v>
      </c>
      <c r="H9" s="114" t="s">
        <v>70</v>
      </c>
      <c r="I9" s="104" t="s">
        <v>45</v>
      </c>
      <c r="J9" s="104" t="s">
        <v>66</v>
      </c>
    </row>
    <row r="10" spans="1:10" ht="12" x14ac:dyDescent="0.2">
      <c r="A10" s="175">
        <v>3110000000</v>
      </c>
      <c r="B10" s="356" t="s">
        <v>226</v>
      </c>
      <c r="C10" s="357"/>
      <c r="D10" s="357"/>
      <c r="E10" s="358"/>
      <c r="F10" s="255">
        <v>12330550.859999999</v>
      </c>
      <c r="G10" s="255">
        <v>12330550.859999999</v>
      </c>
      <c r="H10" s="255">
        <v>0</v>
      </c>
      <c r="I10" s="31" t="s">
        <v>261</v>
      </c>
      <c r="J10" s="31" t="s">
        <v>175</v>
      </c>
    </row>
    <row r="11" spans="1:10" ht="12" x14ac:dyDescent="0.2">
      <c r="A11" s="175">
        <v>3120000000</v>
      </c>
      <c r="B11" s="356" t="s">
        <v>227</v>
      </c>
      <c r="C11" s="357"/>
      <c r="D11" s="357"/>
      <c r="E11" s="358"/>
      <c r="F11" s="255">
        <v>3993337</v>
      </c>
      <c r="G11" s="255">
        <v>3993337</v>
      </c>
      <c r="H11" s="255">
        <v>0</v>
      </c>
      <c r="I11" s="31" t="s">
        <v>261</v>
      </c>
      <c r="J11" s="31" t="s">
        <v>175</v>
      </c>
    </row>
    <row r="12" spans="1:10" ht="12" x14ac:dyDescent="0.2">
      <c r="A12" s="176"/>
      <c r="B12" s="148" t="s">
        <v>152</v>
      </c>
      <c r="C12" s="171"/>
      <c r="D12" s="171"/>
      <c r="E12" s="149"/>
      <c r="F12" s="177">
        <f>SUM(F10:F11)</f>
        <v>16323887.859999999</v>
      </c>
      <c r="G12" s="115">
        <f>SUM(G10:G11)</f>
        <v>16323887.859999999</v>
      </c>
      <c r="H12" s="76">
        <f>SUM(H10:H11)</f>
        <v>0</v>
      </c>
      <c r="I12" s="254"/>
      <c r="J12" s="254"/>
    </row>
    <row r="16" spans="1:10" s="10" customFormat="1" ht="11.25" customHeight="1" x14ac:dyDescent="0.2">
      <c r="A16" s="180" t="s">
        <v>77</v>
      </c>
      <c r="B16" s="233"/>
      <c r="C16" s="182"/>
      <c r="D16" s="79"/>
      <c r="E16" s="79"/>
      <c r="F16" s="98"/>
      <c r="G16" s="98"/>
      <c r="H16" s="98"/>
      <c r="I16" s="90" t="s">
        <v>71</v>
      </c>
    </row>
    <row r="17" spans="1:10" s="13" customFormat="1" ht="12" x14ac:dyDescent="0.2">
      <c r="A17" s="70"/>
      <c r="B17" s="70"/>
      <c r="C17" s="70"/>
      <c r="D17" s="70"/>
      <c r="E17" s="70"/>
      <c r="F17" s="93"/>
      <c r="G17" s="112"/>
      <c r="H17" s="112"/>
      <c r="I17" s="113"/>
    </row>
    <row r="18" spans="1:10" s="30" customFormat="1" ht="15" customHeight="1" x14ac:dyDescent="0.2">
      <c r="A18" s="174" t="s">
        <v>42</v>
      </c>
      <c r="B18" s="353" t="s">
        <v>43</v>
      </c>
      <c r="C18" s="354"/>
      <c r="D18" s="354"/>
      <c r="E18" s="355"/>
      <c r="F18" s="157" t="s">
        <v>59</v>
      </c>
      <c r="G18" s="82" t="s">
        <v>60</v>
      </c>
      <c r="H18" s="114" t="s">
        <v>70</v>
      </c>
      <c r="I18" s="114" t="s">
        <v>66</v>
      </c>
    </row>
    <row r="19" spans="1:10" s="30" customFormat="1" ht="12" x14ac:dyDescent="0.2">
      <c r="A19" s="175">
        <v>3211000000</v>
      </c>
      <c r="B19" s="356" t="s">
        <v>242</v>
      </c>
      <c r="C19" s="357"/>
      <c r="D19" s="357"/>
      <c r="E19" s="358"/>
      <c r="F19" s="250">
        <v>699124.32</v>
      </c>
      <c r="G19" s="250">
        <v>718126.81</v>
      </c>
      <c r="H19" s="250">
        <f>G19-F19</f>
        <v>19002.490000000107</v>
      </c>
      <c r="I19" s="250"/>
    </row>
    <row r="20" spans="1:10" s="30" customFormat="1" ht="12" x14ac:dyDescent="0.2">
      <c r="A20" s="175">
        <v>3221000000</v>
      </c>
      <c r="B20" s="356" t="s">
        <v>228</v>
      </c>
      <c r="C20" s="357"/>
      <c r="D20" s="357"/>
      <c r="E20" s="358"/>
      <c r="F20" s="250">
        <v>38309128.93</v>
      </c>
      <c r="G20" s="250">
        <v>38309128.93</v>
      </c>
      <c r="H20" s="250">
        <f>G20-F20</f>
        <v>0</v>
      </c>
      <c r="I20" s="250"/>
    </row>
    <row r="21" spans="1:10" s="30" customFormat="1" ht="12" x14ac:dyDescent="0.2">
      <c r="A21" s="148"/>
      <c r="B21" s="148" t="s">
        <v>153</v>
      </c>
      <c r="C21" s="171"/>
      <c r="D21" s="171"/>
      <c r="E21" s="149"/>
      <c r="F21" s="257">
        <f>SUM(F19+F20)</f>
        <v>39008253.25</v>
      </c>
      <c r="G21" s="257">
        <f>SUM(G19+G20)</f>
        <v>39027255.740000002</v>
      </c>
      <c r="H21" s="257">
        <f>SUM(H19+H20)</f>
        <v>19002.490000000107</v>
      </c>
      <c r="I21" s="258"/>
    </row>
    <row r="22" spans="1:10" s="30" customFormat="1" x14ac:dyDescent="0.2">
      <c r="F22" s="7"/>
      <c r="G22" s="7"/>
      <c r="H22" s="7"/>
    </row>
    <row r="30" spans="1:10" x14ac:dyDescent="0.2">
      <c r="A30" s="337"/>
      <c r="B30" s="337"/>
      <c r="C30" s="326"/>
      <c r="D30" s="326"/>
      <c r="E30" s="332"/>
      <c r="F30" s="332"/>
      <c r="G30" s="332"/>
      <c r="H30" s="332"/>
      <c r="I30" s="332"/>
      <c r="J30" s="332"/>
    </row>
    <row r="31" spans="1:10" ht="18" customHeight="1" x14ac:dyDescent="0.2">
      <c r="A31" s="325"/>
      <c r="B31" s="325"/>
      <c r="C31" s="327"/>
      <c r="D31" s="327"/>
      <c r="E31" s="327"/>
      <c r="F31" s="327"/>
      <c r="G31" s="327"/>
      <c r="H31" s="327"/>
      <c r="I31" s="327"/>
      <c r="J31" s="327"/>
    </row>
  </sheetData>
  <protectedRanges>
    <protectedRange sqref="I21" name="Rango1"/>
  </protectedRanges>
  <mergeCells count="20">
    <mergeCell ref="B10:E10"/>
    <mergeCell ref="B11:E11"/>
    <mergeCell ref="B19:E19"/>
    <mergeCell ref="B20:E20"/>
    <mergeCell ref="B18:E18"/>
    <mergeCell ref="B9:E9"/>
    <mergeCell ref="A1:I1"/>
    <mergeCell ref="A2:I2"/>
    <mergeCell ref="A3:I3"/>
    <mergeCell ref="A4:I4"/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H13" sqref="A1:I13"/>
    </sheetView>
  </sheetViews>
  <sheetFormatPr baseColWidth="10" defaultRowHeight="11.25" x14ac:dyDescent="0.2"/>
  <cols>
    <col min="1" max="1" width="13.28515625" style="16" customWidth="1"/>
    <col min="2" max="4" width="12.7109375" style="16" customWidth="1"/>
    <col min="5" max="5" width="21.42578125" style="16" customWidth="1"/>
    <col min="6" max="8" width="17.7109375" style="14" customWidth="1"/>
    <col min="9" max="16384" width="11.42578125" style="6"/>
  </cols>
  <sheetData>
    <row r="1" spans="1:10" s="3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42"/>
    </row>
    <row r="2" spans="1:10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43"/>
    </row>
    <row r="3" spans="1:10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43"/>
    </row>
    <row r="4" spans="1:10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0" s="10" customFormat="1" x14ac:dyDescent="0.2">
      <c r="A5" s="293"/>
      <c r="B5" s="293"/>
      <c r="C5" s="293"/>
      <c r="D5" s="293"/>
      <c r="E5" s="294"/>
      <c r="F5" s="3"/>
      <c r="G5" s="4"/>
      <c r="H5" s="295"/>
      <c r="I5" s="295"/>
      <c r="J5" s="5"/>
    </row>
    <row r="6" spans="1:10" s="10" customFormat="1" x14ac:dyDescent="0.2">
      <c r="A6" s="293"/>
      <c r="B6" s="293"/>
      <c r="C6" s="293"/>
      <c r="D6" s="293"/>
      <c r="E6" s="294"/>
      <c r="F6" s="3"/>
      <c r="G6" s="4"/>
      <c r="H6" s="295"/>
      <c r="I6" s="295"/>
      <c r="J6" s="5"/>
    </row>
    <row r="7" spans="1:10" s="10" customFormat="1" x14ac:dyDescent="0.2">
      <c r="F7" s="12"/>
      <c r="G7" s="12"/>
      <c r="H7" s="12"/>
    </row>
    <row r="8" spans="1:10" s="10" customFormat="1" ht="11.25" customHeight="1" x14ac:dyDescent="0.2">
      <c r="A8" s="167" t="s">
        <v>80</v>
      </c>
      <c r="B8" s="189"/>
      <c r="C8" s="111"/>
      <c r="D8" s="111"/>
      <c r="E8" s="111"/>
      <c r="F8" s="103"/>
      <c r="G8" s="103"/>
      <c r="H8" s="116" t="s">
        <v>72</v>
      </c>
    </row>
    <row r="9" spans="1:10" s="13" customFormat="1" ht="12" x14ac:dyDescent="0.2">
      <c r="A9" s="117"/>
      <c r="B9" s="117"/>
      <c r="C9" s="117"/>
      <c r="D9" s="117"/>
      <c r="E9" s="117"/>
      <c r="F9" s="118"/>
      <c r="G9" s="119"/>
      <c r="H9" s="119"/>
    </row>
    <row r="10" spans="1:10" ht="15" customHeight="1" x14ac:dyDescent="0.2">
      <c r="A10" s="59" t="s">
        <v>42</v>
      </c>
      <c r="B10" s="167" t="s">
        <v>43</v>
      </c>
      <c r="C10" s="162"/>
      <c r="D10" s="162"/>
      <c r="E10" s="187"/>
      <c r="F10" s="82" t="s">
        <v>59</v>
      </c>
      <c r="G10" s="82" t="s">
        <v>60</v>
      </c>
      <c r="H10" s="82" t="s">
        <v>61</v>
      </c>
    </row>
    <row r="11" spans="1:10" ht="12" x14ac:dyDescent="0.2">
      <c r="A11" s="31">
        <v>1112101001</v>
      </c>
      <c r="B11" s="330" t="s">
        <v>229</v>
      </c>
      <c r="C11" s="343"/>
      <c r="D11" s="343"/>
      <c r="E11" s="331"/>
      <c r="F11" s="246">
        <v>22237056.09</v>
      </c>
      <c r="G11" s="246">
        <v>40725073.060000002</v>
      </c>
      <c r="H11" s="246">
        <f>G11-F11</f>
        <v>18488016.970000003</v>
      </c>
    </row>
    <row r="12" spans="1:10" ht="12" x14ac:dyDescent="0.2">
      <c r="A12" s="31">
        <v>1112101002</v>
      </c>
      <c r="B12" s="330" t="s">
        <v>230</v>
      </c>
      <c r="C12" s="343"/>
      <c r="D12" s="343"/>
      <c r="E12" s="331"/>
      <c r="F12" s="246">
        <v>29945.09</v>
      </c>
      <c r="G12" s="246">
        <v>25200</v>
      </c>
      <c r="H12" s="246">
        <f>G12-F12</f>
        <v>-4745.09</v>
      </c>
    </row>
    <row r="13" spans="1:10" s="8" customFormat="1" ht="12" x14ac:dyDescent="0.2">
      <c r="A13" s="148"/>
      <c r="B13" s="159" t="s">
        <v>168</v>
      </c>
      <c r="C13" s="163"/>
      <c r="D13" s="163"/>
      <c r="E13" s="188"/>
      <c r="F13" s="252">
        <f>SUM(F11+F12)</f>
        <v>22267001.18</v>
      </c>
      <c r="G13" s="252">
        <f t="shared" ref="G13:H13" si="0">SUM(G11+G12)</f>
        <v>40750273.060000002</v>
      </c>
      <c r="H13" s="252">
        <f t="shared" si="0"/>
        <v>18483271.880000003</v>
      </c>
    </row>
    <row r="14" spans="1:10" s="8" customFormat="1" x14ac:dyDescent="0.2">
      <c r="A14" s="19"/>
      <c r="B14" s="19"/>
      <c r="C14" s="19"/>
      <c r="D14" s="19"/>
      <c r="E14" s="19"/>
      <c r="F14" s="23"/>
      <c r="G14" s="23"/>
      <c r="H14" s="23"/>
    </row>
    <row r="15" spans="1:10" s="8" customFormat="1" x14ac:dyDescent="0.2">
      <c r="A15" s="19"/>
      <c r="B15" s="19"/>
      <c r="C15" s="19"/>
      <c r="D15" s="19"/>
      <c r="E15" s="19"/>
      <c r="F15" s="23"/>
      <c r="G15" s="23"/>
      <c r="H15" s="23"/>
    </row>
    <row r="16" spans="1:10" s="8" customFormat="1" x14ac:dyDescent="0.2">
      <c r="A16" s="19"/>
      <c r="B16" s="19"/>
      <c r="C16" s="19"/>
      <c r="D16" s="19"/>
      <c r="E16" s="19"/>
      <c r="F16" s="23"/>
      <c r="G16" s="23"/>
      <c r="H16" s="23"/>
    </row>
    <row r="17" spans="1:9" s="8" customFormat="1" x14ac:dyDescent="0.2">
      <c r="A17" s="19"/>
      <c r="B17" s="19"/>
      <c r="C17" s="19"/>
      <c r="D17" s="19"/>
      <c r="E17" s="19"/>
      <c r="F17" s="23"/>
      <c r="G17" s="23"/>
      <c r="H17" s="23"/>
    </row>
    <row r="18" spans="1:9" s="8" customFormat="1" x14ac:dyDescent="0.2">
      <c r="A18" s="19"/>
      <c r="B18" s="19"/>
      <c r="C18" s="19"/>
      <c r="D18" s="19"/>
      <c r="E18" s="19"/>
      <c r="F18" s="23"/>
      <c r="G18" s="23"/>
      <c r="H18" s="23"/>
    </row>
    <row r="19" spans="1:9" s="8" customFormat="1" x14ac:dyDescent="0.2">
      <c r="A19" s="19"/>
      <c r="B19" s="19"/>
      <c r="C19" s="19"/>
      <c r="D19" s="19"/>
      <c r="E19" s="19"/>
      <c r="F19" s="23"/>
      <c r="G19" s="23"/>
      <c r="H19" s="23"/>
    </row>
    <row r="21" spans="1:9" x14ac:dyDescent="0.2">
      <c r="A21" s="337"/>
      <c r="B21" s="337"/>
      <c r="C21" s="326"/>
      <c r="D21" s="326"/>
      <c r="E21" s="39"/>
      <c r="F21" s="332"/>
      <c r="G21" s="332"/>
      <c r="H21" s="332"/>
      <c r="I21" s="332"/>
    </row>
    <row r="22" spans="1:9" ht="23.25" customHeight="1" x14ac:dyDescent="0.2">
      <c r="A22" s="325"/>
      <c r="B22" s="325"/>
      <c r="C22" s="327"/>
      <c r="D22" s="327"/>
      <c r="E22" s="40"/>
      <c r="F22" s="327"/>
      <c r="G22" s="327"/>
      <c r="H22" s="327"/>
      <c r="I22" s="327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5" zoomScaleNormal="100" zoomScaleSheetLayoutView="100" workbookViewId="0">
      <selection activeCell="H39" sqref="A1:I39"/>
    </sheetView>
  </sheetViews>
  <sheetFormatPr baseColWidth="10" defaultRowHeight="11.25" x14ac:dyDescent="0.2"/>
  <cols>
    <col min="1" max="1" width="15.42578125" style="16" customWidth="1"/>
    <col min="2" max="2" width="15.7109375" style="16" customWidth="1"/>
    <col min="3" max="3" width="16.5703125" style="16" customWidth="1"/>
    <col min="4" max="4" width="11" style="16" customWidth="1"/>
    <col min="5" max="5" width="20" style="16" customWidth="1"/>
    <col min="6" max="6" width="8.85546875" style="16" customWidth="1"/>
    <col min="7" max="7" width="17.85546875" style="14" customWidth="1"/>
    <col min="8" max="8" width="24.5703125" style="15" customWidth="1"/>
    <col min="9" max="9" width="5.28515625" style="6" customWidth="1"/>
    <col min="10" max="10" width="11.42578125" style="6"/>
    <col min="11" max="11" width="0" style="6" hidden="1" customWidth="1"/>
    <col min="12" max="16384" width="11.42578125" style="6"/>
  </cols>
  <sheetData>
    <row r="1" spans="1:10" s="1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</row>
    <row r="2" spans="1:10" s="1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</row>
    <row r="3" spans="1:10" s="1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</row>
    <row r="4" spans="1:10" s="1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</row>
    <row r="5" spans="1:10" s="10" customFormat="1" x14ac:dyDescent="0.2">
      <c r="A5" s="293"/>
      <c r="B5" s="293"/>
      <c r="C5" s="293"/>
      <c r="D5" s="293"/>
      <c r="E5" s="294"/>
      <c r="F5" s="3"/>
      <c r="G5" s="4"/>
      <c r="H5" s="295"/>
      <c r="I5" s="295"/>
    </row>
    <row r="6" spans="1:10" s="10" customFormat="1" x14ac:dyDescent="0.2">
      <c r="A6" s="293"/>
      <c r="B6" s="293"/>
      <c r="C6" s="293"/>
      <c r="D6" s="293"/>
      <c r="E6" s="294"/>
      <c r="F6" s="3"/>
      <c r="G6" s="4"/>
      <c r="H6" s="295"/>
      <c r="I6" s="295"/>
    </row>
    <row r="7" spans="1:10" s="10" customFormat="1" ht="11.25" customHeight="1" x14ac:dyDescent="0.2">
      <c r="A7" s="197" t="s">
        <v>154</v>
      </c>
      <c r="B7" s="196"/>
      <c r="C7" s="161"/>
      <c r="D7" s="161"/>
      <c r="E7" s="186"/>
      <c r="F7" s="79"/>
      <c r="G7" s="120"/>
      <c r="H7" s="121" t="s">
        <v>73</v>
      </c>
    </row>
    <row r="8" spans="1:10" s="30" customFormat="1" ht="12" x14ac:dyDescent="0.2">
      <c r="A8" s="122"/>
      <c r="B8" s="122"/>
      <c r="C8" s="122"/>
      <c r="D8" s="122"/>
      <c r="E8" s="122"/>
      <c r="F8" s="122"/>
      <c r="G8" s="123"/>
      <c r="H8" s="124"/>
    </row>
    <row r="9" spans="1:10" s="30" customFormat="1" ht="15" customHeight="1" x14ac:dyDescent="0.2">
      <c r="A9" s="174" t="s">
        <v>42</v>
      </c>
      <c r="B9" s="234" t="s">
        <v>43</v>
      </c>
      <c r="C9" s="274"/>
      <c r="D9" s="274"/>
      <c r="E9" s="274"/>
      <c r="F9" s="275"/>
      <c r="G9" s="157" t="s">
        <v>61</v>
      </c>
      <c r="H9" s="319" t="s">
        <v>74</v>
      </c>
    </row>
    <row r="10" spans="1:10" s="30" customFormat="1" ht="12.75" customHeight="1" x14ac:dyDescent="0.2">
      <c r="A10" s="179">
        <v>1231100000</v>
      </c>
      <c r="B10" s="330" t="s">
        <v>231</v>
      </c>
      <c r="C10" s="343"/>
      <c r="D10" s="343"/>
      <c r="E10" s="343"/>
      <c r="F10" s="331"/>
      <c r="G10" s="246">
        <v>0</v>
      </c>
      <c r="H10" s="125">
        <v>0</v>
      </c>
    </row>
    <row r="11" spans="1:10" s="30" customFormat="1" ht="12.75" customHeight="1" x14ac:dyDescent="0.2">
      <c r="A11" s="179"/>
      <c r="B11" s="330" t="s">
        <v>232</v>
      </c>
      <c r="C11" s="343"/>
      <c r="D11" s="343"/>
      <c r="E11" s="343"/>
      <c r="F11" s="331"/>
      <c r="G11" s="246">
        <v>0</v>
      </c>
      <c r="H11" s="125">
        <v>0</v>
      </c>
    </row>
    <row r="12" spans="1:10" s="30" customFormat="1" ht="12.75" customHeight="1" x14ac:dyDescent="0.2">
      <c r="A12" s="179">
        <v>1233100000</v>
      </c>
      <c r="B12" s="330" t="s">
        <v>233</v>
      </c>
      <c r="C12" s="343"/>
      <c r="D12" s="343"/>
      <c r="E12" s="343"/>
      <c r="F12" s="331"/>
      <c r="G12" s="246">
        <v>0</v>
      </c>
      <c r="H12" s="125">
        <v>0</v>
      </c>
    </row>
    <row r="13" spans="1:10" s="30" customFormat="1" ht="12.75" customHeight="1" x14ac:dyDescent="0.2">
      <c r="A13" s="179">
        <v>1233200000</v>
      </c>
      <c r="B13" s="330" t="s">
        <v>235</v>
      </c>
      <c r="C13" s="343"/>
      <c r="D13" s="343"/>
      <c r="E13" s="343"/>
      <c r="F13" s="331"/>
      <c r="G13" s="246">
        <v>0</v>
      </c>
      <c r="H13" s="125">
        <v>0</v>
      </c>
    </row>
    <row r="14" spans="1:10" s="30" customFormat="1" ht="12.75" customHeight="1" x14ac:dyDescent="0.2">
      <c r="A14" s="179"/>
      <c r="B14" s="330" t="s">
        <v>234</v>
      </c>
      <c r="C14" s="343"/>
      <c r="D14" s="343"/>
      <c r="E14" s="343"/>
      <c r="F14" s="331"/>
      <c r="G14" s="246">
        <v>0</v>
      </c>
      <c r="H14" s="125">
        <v>0</v>
      </c>
    </row>
    <row r="15" spans="1:10" s="30" customFormat="1" ht="12.75" customHeight="1" x14ac:dyDescent="0.2">
      <c r="A15" s="179"/>
      <c r="B15" s="338" t="s">
        <v>176</v>
      </c>
      <c r="C15" s="347"/>
      <c r="D15" s="347"/>
      <c r="E15" s="347"/>
      <c r="F15" s="339"/>
      <c r="G15" s="246">
        <f>+G10+G12+G13</f>
        <v>0</v>
      </c>
      <c r="H15" s="125">
        <v>0</v>
      </c>
      <c r="J15" s="7"/>
    </row>
    <row r="16" spans="1:10" s="30" customFormat="1" ht="12" x14ac:dyDescent="0.2">
      <c r="A16" s="205"/>
      <c r="B16" s="205" t="s">
        <v>166</v>
      </c>
      <c r="C16" s="206"/>
      <c r="D16" s="206"/>
      <c r="E16" s="206"/>
      <c r="F16" s="204"/>
      <c r="G16" s="272">
        <f>+G15</f>
        <v>0</v>
      </c>
      <c r="H16" s="126">
        <v>0</v>
      </c>
    </row>
    <row r="17" spans="1:8" s="30" customFormat="1" ht="12" x14ac:dyDescent="0.2">
      <c r="A17" s="65"/>
      <c r="B17" s="65"/>
      <c r="C17" s="65"/>
      <c r="D17" s="65"/>
      <c r="E17" s="65"/>
      <c r="F17" s="65"/>
      <c r="G17" s="102"/>
      <c r="H17" s="127"/>
    </row>
    <row r="18" spans="1:8" s="30" customFormat="1" ht="12" x14ac:dyDescent="0.2">
      <c r="A18" s="65"/>
      <c r="B18" s="65"/>
      <c r="C18" s="65"/>
      <c r="D18" s="65"/>
      <c r="E18" s="65"/>
      <c r="F18" s="65"/>
      <c r="G18" s="102"/>
      <c r="H18" s="127"/>
    </row>
    <row r="19" spans="1:8" s="30" customFormat="1" ht="12" x14ac:dyDescent="0.2">
      <c r="A19" s="197" t="s">
        <v>155</v>
      </c>
      <c r="B19" s="196"/>
      <c r="C19" s="186"/>
      <c r="D19" s="79"/>
      <c r="E19" s="79"/>
      <c r="F19" s="79"/>
      <c r="G19" s="120"/>
      <c r="H19" s="121" t="s">
        <v>73</v>
      </c>
    </row>
    <row r="20" spans="1:8" s="30" customFormat="1" ht="12" x14ac:dyDescent="0.2">
      <c r="A20" s="122"/>
      <c r="B20" s="122"/>
      <c r="C20" s="122"/>
      <c r="D20" s="122"/>
      <c r="E20" s="122"/>
      <c r="F20" s="122"/>
      <c r="G20" s="123"/>
      <c r="H20" s="124"/>
    </row>
    <row r="21" spans="1:8" s="30" customFormat="1" ht="12" x14ac:dyDescent="0.2">
      <c r="A21" s="174" t="s">
        <v>42</v>
      </c>
      <c r="B21" s="234" t="s">
        <v>43</v>
      </c>
      <c r="C21" s="274"/>
      <c r="D21" s="274"/>
      <c r="E21" s="274"/>
      <c r="F21" s="275"/>
      <c r="G21" s="157" t="s">
        <v>61</v>
      </c>
      <c r="H21" s="104" t="s">
        <v>74</v>
      </c>
    </row>
    <row r="22" spans="1:8" s="30" customFormat="1" ht="12" x14ac:dyDescent="0.2">
      <c r="A22" s="179">
        <v>1241100000</v>
      </c>
      <c r="B22" s="330" t="s">
        <v>186</v>
      </c>
      <c r="C22" s="343"/>
      <c r="D22" s="343"/>
      <c r="E22" s="343"/>
      <c r="F22" s="331"/>
      <c r="G22" s="246">
        <v>1215583</v>
      </c>
      <c r="H22" s="37">
        <v>0</v>
      </c>
    </row>
    <row r="23" spans="1:8" s="30" customFormat="1" ht="12" x14ac:dyDescent="0.2">
      <c r="A23" s="179">
        <v>1241200000</v>
      </c>
      <c r="B23" s="330" t="s">
        <v>264</v>
      </c>
      <c r="C23" s="343"/>
      <c r="D23" s="343"/>
      <c r="E23" s="343"/>
      <c r="F23" s="331"/>
      <c r="G23" s="246">
        <v>125984.84</v>
      </c>
      <c r="H23" s="37">
        <v>0</v>
      </c>
    </row>
    <row r="24" spans="1:8" s="30" customFormat="1" ht="12" x14ac:dyDescent="0.2">
      <c r="A24" s="179">
        <v>1241300000</v>
      </c>
      <c r="B24" s="330" t="s">
        <v>265</v>
      </c>
      <c r="C24" s="343"/>
      <c r="D24" s="343"/>
      <c r="E24" s="343"/>
      <c r="F24" s="331"/>
      <c r="G24" s="246">
        <v>2318823.25</v>
      </c>
      <c r="H24" s="37">
        <v>0</v>
      </c>
    </row>
    <row r="25" spans="1:8" s="30" customFormat="1" ht="12" x14ac:dyDescent="0.2">
      <c r="A25" s="179">
        <v>1241900000</v>
      </c>
      <c r="B25" s="330" t="s">
        <v>266</v>
      </c>
      <c r="C25" s="343"/>
      <c r="D25" s="343"/>
      <c r="E25" s="343"/>
      <c r="F25" s="331"/>
      <c r="G25" s="246">
        <v>244349.47</v>
      </c>
      <c r="H25" s="37">
        <v>0</v>
      </c>
    </row>
    <row r="26" spans="1:8" s="30" customFormat="1" ht="12" x14ac:dyDescent="0.2">
      <c r="A26" s="179"/>
      <c r="B26" s="330" t="s">
        <v>177</v>
      </c>
      <c r="C26" s="343"/>
      <c r="D26" s="343"/>
      <c r="E26" s="343"/>
      <c r="F26" s="331"/>
      <c r="G26" s="273">
        <f>SUM(G22:G25)</f>
        <v>3904740.56</v>
      </c>
      <c r="H26" s="37">
        <v>0</v>
      </c>
    </row>
    <row r="27" spans="1:8" s="30" customFormat="1" ht="12" x14ac:dyDescent="0.2">
      <c r="A27" s="179">
        <v>1242100000</v>
      </c>
      <c r="B27" s="330" t="s">
        <v>236</v>
      </c>
      <c r="C27" s="343"/>
      <c r="D27" s="343"/>
      <c r="E27" s="343"/>
      <c r="F27" s="331"/>
      <c r="G27" s="246">
        <v>14000.09</v>
      </c>
      <c r="H27" s="37">
        <v>0</v>
      </c>
    </row>
    <row r="28" spans="1:8" s="30" customFormat="1" ht="12" x14ac:dyDescent="0.2">
      <c r="A28" s="179"/>
      <c r="B28" s="330" t="s">
        <v>238</v>
      </c>
      <c r="C28" s="343"/>
      <c r="D28" s="343"/>
      <c r="E28" s="343"/>
      <c r="F28" s="331"/>
      <c r="G28" s="273">
        <v>14000.09</v>
      </c>
      <c r="H28" s="37">
        <v>0</v>
      </c>
    </row>
    <row r="29" spans="1:8" s="30" customFormat="1" ht="12" x14ac:dyDescent="0.2">
      <c r="A29" s="179">
        <v>1244100000</v>
      </c>
      <c r="B29" s="330" t="s">
        <v>237</v>
      </c>
      <c r="C29" s="343"/>
      <c r="D29" s="343"/>
      <c r="E29" s="343"/>
      <c r="F29" s="331"/>
      <c r="G29" s="246">
        <v>571536</v>
      </c>
      <c r="H29" s="37">
        <v>0</v>
      </c>
    </row>
    <row r="30" spans="1:8" s="30" customFormat="1" ht="12" x14ac:dyDescent="0.2">
      <c r="A30" s="179">
        <v>1244900000</v>
      </c>
      <c r="B30" s="330" t="s">
        <v>189</v>
      </c>
      <c r="C30" s="343"/>
      <c r="D30" s="343"/>
      <c r="E30" s="343"/>
      <c r="F30" s="331"/>
      <c r="G30" s="246">
        <v>37799.990000000005</v>
      </c>
      <c r="H30" s="37">
        <v>0</v>
      </c>
    </row>
    <row r="31" spans="1:8" s="30" customFormat="1" ht="12" x14ac:dyDescent="0.2">
      <c r="A31" s="179"/>
      <c r="B31" s="330" t="s">
        <v>239</v>
      </c>
      <c r="C31" s="343"/>
      <c r="D31" s="343"/>
      <c r="E31" s="343"/>
      <c r="F31" s="331"/>
      <c r="G31" s="273">
        <f>(G29+G30)</f>
        <v>609335.99</v>
      </c>
      <c r="H31" s="37">
        <v>0</v>
      </c>
    </row>
    <row r="32" spans="1:8" s="30" customFormat="1" ht="12" x14ac:dyDescent="0.2">
      <c r="A32" s="179">
        <v>1246400000</v>
      </c>
      <c r="B32" s="330" t="s">
        <v>190</v>
      </c>
      <c r="C32" s="343"/>
      <c r="D32" s="343"/>
      <c r="E32" s="343"/>
      <c r="F32" s="331"/>
      <c r="G32" s="246">
        <v>247569.98</v>
      </c>
      <c r="H32" s="37">
        <v>0</v>
      </c>
    </row>
    <row r="33" spans="1:10" s="30" customFormat="1" ht="12" x14ac:dyDescent="0.2">
      <c r="A33" s="179">
        <v>1246500000</v>
      </c>
      <c r="B33" s="330" t="s">
        <v>267</v>
      </c>
      <c r="C33" s="343"/>
      <c r="D33" s="343"/>
      <c r="E33" s="343"/>
      <c r="F33" s="331"/>
      <c r="G33" s="246">
        <v>32303.680000000008</v>
      </c>
      <c r="H33" s="37">
        <v>0</v>
      </c>
    </row>
    <row r="34" spans="1:10" s="30" customFormat="1" ht="12" x14ac:dyDescent="0.2">
      <c r="A34" s="179">
        <v>1246700000</v>
      </c>
      <c r="B34" s="330" t="s">
        <v>268</v>
      </c>
      <c r="C34" s="343"/>
      <c r="D34" s="343"/>
      <c r="E34" s="343"/>
      <c r="F34" s="331"/>
      <c r="G34" s="246">
        <v>93274.68</v>
      </c>
      <c r="H34" s="37">
        <v>0</v>
      </c>
    </row>
    <row r="35" spans="1:10" s="30" customFormat="1" ht="12" x14ac:dyDescent="0.2">
      <c r="A35" s="179"/>
      <c r="B35" s="330" t="s">
        <v>178</v>
      </c>
      <c r="C35" s="343"/>
      <c r="D35" s="343"/>
      <c r="E35" s="343"/>
      <c r="F35" s="331"/>
      <c r="G35" s="273">
        <f>SUM(G32+G33+G34)</f>
        <v>373148.34</v>
      </c>
      <c r="H35" s="37">
        <v>0</v>
      </c>
    </row>
    <row r="36" spans="1:10" s="30" customFormat="1" ht="12" x14ac:dyDescent="0.2">
      <c r="A36" s="179">
        <v>1251000000</v>
      </c>
      <c r="B36" s="330" t="s">
        <v>240</v>
      </c>
      <c r="C36" s="343"/>
      <c r="D36" s="343"/>
      <c r="E36" s="343"/>
      <c r="F36" s="331"/>
      <c r="G36" s="246">
        <v>21112</v>
      </c>
      <c r="H36" s="37">
        <v>0</v>
      </c>
    </row>
    <row r="37" spans="1:10" s="30" customFormat="1" ht="12" x14ac:dyDescent="0.2">
      <c r="A37" s="179">
        <v>1254000000</v>
      </c>
      <c r="B37" s="330" t="s">
        <v>260</v>
      </c>
      <c r="C37" s="343"/>
      <c r="D37" s="343"/>
      <c r="E37" s="343"/>
      <c r="F37" s="331"/>
      <c r="G37" s="246">
        <v>167439.18</v>
      </c>
      <c r="H37" s="37">
        <v>0</v>
      </c>
    </row>
    <row r="38" spans="1:10" s="30" customFormat="1" ht="12" x14ac:dyDescent="0.2">
      <c r="A38" s="179"/>
      <c r="B38" s="330" t="s">
        <v>249</v>
      </c>
      <c r="C38" s="343"/>
      <c r="D38" s="343"/>
      <c r="E38" s="343"/>
      <c r="F38" s="331"/>
      <c r="G38" s="273">
        <f>+G36+G37</f>
        <v>188551.18</v>
      </c>
      <c r="H38" s="37">
        <v>0</v>
      </c>
      <c r="J38" s="251"/>
    </row>
    <row r="39" spans="1:10" s="30" customFormat="1" ht="18.75" customHeight="1" x14ac:dyDescent="0.2">
      <c r="A39" s="205"/>
      <c r="B39" s="235" t="s">
        <v>169</v>
      </c>
      <c r="C39" s="276"/>
      <c r="D39" s="277"/>
      <c r="E39" s="277"/>
      <c r="F39" s="278"/>
      <c r="G39" s="272">
        <f>+G26+G28+G31+G35+G38</f>
        <v>5089776.1599999992</v>
      </c>
      <c r="H39" s="126">
        <v>0</v>
      </c>
    </row>
    <row r="41" spans="1:10" s="30" customFormat="1" x14ac:dyDescent="0.2">
      <c r="A41" s="16"/>
      <c r="B41" s="16"/>
      <c r="C41" s="16"/>
      <c r="D41" s="16"/>
      <c r="E41" s="16"/>
      <c r="F41" s="16"/>
      <c r="G41" s="14"/>
      <c r="H41" s="15"/>
      <c r="J41" s="251"/>
    </row>
    <row r="42" spans="1:10" s="30" customFormat="1" x14ac:dyDescent="0.2">
      <c r="A42" s="16"/>
      <c r="B42" s="16"/>
      <c r="C42" s="16"/>
      <c r="D42" s="16"/>
      <c r="E42" s="16"/>
      <c r="F42" s="16"/>
      <c r="G42" s="14"/>
      <c r="H42" s="15"/>
    </row>
    <row r="43" spans="1:10" s="30" customFormat="1" x14ac:dyDescent="0.2">
      <c r="A43" s="16"/>
      <c r="B43" s="16"/>
      <c r="C43" s="16"/>
      <c r="D43" s="16"/>
      <c r="E43" s="16"/>
      <c r="F43" s="16"/>
      <c r="G43" s="14"/>
      <c r="H43" s="15"/>
    </row>
    <row r="44" spans="1:10" s="30" customFormat="1" x14ac:dyDescent="0.2">
      <c r="A44" s="16"/>
      <c r="B44" s="16"/>
      <c r="C44" s="16"/>
      <c r="D44" s="16"/>
      <c r="E44" s="16"/>
      <c r="F44" s="16"/>
      <c r="G44" s="14"/>
      <c r="H44" s="15"/>
    </row>
    <row r="45" spans="1:10" s="30" customFormat="1" x14ac:dyDescent="0.2">
      <c r="A45" s="16"/>
      <c r="B45" s="16"/>
      <c r="C45" s="16"/>
      <c r="D45" s="16"/>
      <c r="E45" s="16"/>
      <c r="F45" s="16"/>
      <c r="G45" s="14"/>
      <c r="H45" s="15"/>
    </row>
    <row r="46" spans="1:10" s="30" customFormat="1" x14ac:dyDescent="0.2">
      <c r="A46" s="16"/>
      <c r="B46" s="16"/>
      <c r="C46" s="16"/>
      <c r="D46" s="16"/>
      <c r="E46" s="16"/>
      <c r="F46" s="16"/>
      <c r="G46" s="14"/>
      <c r="H46" s="15"/>
    </row>
    <row r="47" spans="1:10" s="30" customFormat="1" x14ac:dyDescent="0.2">
      <c r="A47" s="16"/>
      <c r="B47" s="16"/>
      <c r="C47" s="16"/>
      <c r="D47" s="16"/>
      <c r="E47" s="16"/>
      <c r="F47" s="16"/>
      <c r="G47" s="14"/>
      <c r="H47" s="15"/>
    </row>
    <row r="48" spans="1:10" x14ac:dyDescent="0.2">
      <c r="A48" s="337"/>
      <c r="B48" s="337"/>
      <c r="C48" s="326"/>
      <c r="D48" s="326"/>
      <c r="E48" s="184"/>
      <c r="F48" s="332"/>
      <c r="G48" s="332"/>
      <c r="H48" s="332"/>
      <c r="I48" s="332"/>
    </row>
    <row r="49" spans="1:9" ht="20.25" customHeight="1" x14ac:dyDescent="0.2">
      <c r="A49" s="325"/>
      <c r="B49" s="325"/>
      <c r="C49" s="327"/>
      <c r="D49" s="327"/>
      <c r="E49" s="183"/>
      <c r="F49" s="327"/>
      <c r="G49" s="327"/>
      <c r="H49" s="327"/>
      <c r="I49" s="327"/>
    </row>
  </sheetData>
  <mergeCells count="35">
    <mergeCell ref="A1:I1"/>
    <mergeCell ref="A2:I2"/>
    <mergeCell ref="A3:I3"/>
    <mergeCell ref="A4:I4"/>
    <mergeCell ref="A49:B49"/>
    <mergeCell ref="C49:D49"/>
    <mergeCell ref="F49:G49"/>
    <mergeCell ref="H49:I49"/>
    <mergeCell ref="A48:B48"/>
    <mergeCell ref="C48:D48"/>
    <mergeCell ref="F48:G48"/>
    <mergeCell ref="H48:I48"/>
    <mergeCell ref="B10:F10"/>
    <mergeCell ref="B11:F11"/>
    <mergeCell ref="B12:F12"/>
    <mergeCell ref="B13:F13"/>
    <mergeCell ref="B14:F14"/>
    <mergeCell ref="B15:F15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6:F36"/>
    <mergeCell ref="B37:F37"/>
    <mergeCell ref="B38:F38"/>
    <mergeCell ref="B31:F31"/>
    <mergeCell ref="B32:F32"/>
    <mergeCell ref="B33:F33"/>
    <mergeCell ref="B34:F34"/>
    <mergeCell ref="B35:F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9 H21"/>
    <dataValidation allowBlank="1" showInputMessage="1" showErrorMessage="1" prompt="Importe (saldo final) de las adquisiciones de bienes muebles e inmuebles efectuadas en el periodo al que corresponde la cuenta pública presentada." sqref="G21"/>
    <dataValidation allowBlank="1" showInputMessage="1" showErrorMessage="1" prompt="Corresponde al nombre o descripción de la cuenta de acuerdo al Plan de Cuentas emitido por el CONAC." sqref="B9:F9 B21:F21"/>
    <dataValidation allowBlank="1" showInputMessage="1" showErrorMessage="1" prompt="Corresponde al número de la cuenta de acuerdo al Plan de Cuentas emitido por el CONAC (DOF 23/12/2015)." sqref="A9 A21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2" sqref="A1:I22"/>
    </sheetView>
  </sheetViews>
  <sheetFormatPr baseColWidth="10" defaultRowHeight="11.25" x14ac:dyDescent="0.2"/>
  <cols>
    <col min="1" max="1" width="15.5703125" style="26" customWidth="1"/>
    <col min="2" max="2" width="11.5703125" style="26" customWidth="1"/>
    <col min="3" max="3" width="13.140625" style="30" customWidth="1"/>
    <col min="4" max="4" width="12.28515625" style="30" customWidth="1"/>
    <col min="5" max="5" width="20.5703125" style="30" customWidth="1"/>
    <col min="6" max="6" width="25.85546875" style="30" customWidth="1"/>
    <col min="7" max="7" width="17.7109375" style="26" customWidth="1"/>
    <col min="8" max="16384" width="11.42578125" style="26"/>
  </cols>
  <sheetData>
    <row r="1" spans="1:9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</row>
    <row r="2" spans="1:9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</row>
    <row r="3" spans="1:9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</row>
    <row r="4" spans="1:9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</row>
    <row r="5" spans="1:9" s="30" customFormat="1" x14ac:dyDescent="0.2">
      <c r="A5" s="293"/>
      <c r="B5" s="293"/>
      <c r="C5" s="293"/>
      <c r="D5" s="293"/>
      <c r="E5" s="294"/>
      <c r="F5" s="3"/>
      <c r="G5" s="4"/>
      <c r="H5" s="295"/>
      <c r="I5" s="295"/>
    </row>
    <row r="6" spans="1:9" s="30" customFormat="1" x14ac:dyDescent="0.2">
      <c r="A6" s="293"/>
      <c r="B6" s="293"/>
      <c r="C6" s="293"/>
      <c r="D6" s="293"/>
      <c r="E6" s="294"/>
      <c r="F6" s="3"/>
      <c r="G6" s="4"/>
      <c r="H6" s="295"/>
      <c r="I6" s="295"/>
    </row>
    <row r="7" spans="1:9" ht="11.25" customHeight="1" x14ac:dyDescent="0.2">
      <c r="A7" s="185" t="s">
        <v>119</v>
      </c>
      <c r="B7" s="161"/>
      <c r="C7" s="161"/>
      <c r="D7" s="161"/>
      <c r="E7" s="186"/>
      <c r="F7" s="218"/>
      <c r="G7" s="128" t="s">
        <v>133</v>
      </c>
    </row>
    <row r="8" spans="1:9" ht="12" x14ac:dyDescent="0.2">
      <c r="A8" s="217"/>
      <c r="B8" s="217"/>
      <c r="C8" s="217"/>
      <c r="D8" s="217"/>
      <c r="E8" s="217"/>
      <c r="F8" s="217"/>
      <c r="G8" s="129"/>
    </row>
    <row r="9" spans="1:9" ht="15" customHeight="1" x14ac:dyDescent="0.2">
      <c r="A9" s="59" t="s">
        <v>42</v>
      </c>
      <c r="B9" s="167" t="s">
        <v>43</v>
      </c>
      <c r="C9" s="162"/>
      <c r="D9" s="162"/>
      <c r="E9" s="162"/>
      <c r="F9" s="147"/>
      <c r="G9" s="49" t="s">
        <v>47</v>
      </c>
    </row>
    <row r="10" spans="1:9" ht="15" customHeight="1" x14ac:dyDescent="0.2">
      <c r="A10" s="130">
        <v>900001</v>
      </c>
      <c r="B10" s="139" t="s">
        <v>107</v>
      </c>
      <c r="C10" s="207"/>
      <c r="D10" s="207"/>
      <c r="E10" s="207"/>
      <c r="F10" s="208"/>
      <c r="G10" s="131">
        <v>239194332</v>
      </c>
    </row>
    <row r="11" spans="1:9" ht="15" customHeight="1" x14ac:dyDescent="0.2">
      <c r="A11" s="130">
        <v>900002</v>
      </c>
      <c r="B11" s="139" t="s">
        <v>108</v>
      </c>
      <c r="C11" s="209"/>
      <c r="D11" s="209"/>
      <c r="E11" s="209"/>
      <c r="F11" s="210"/>
      <c r="G11" s="131">
        <f>SUM(G12:G16)</f>
        <v>0</v>
      </c>
    </row>
    <row r="12" spans="1:9" ht="15" customHeight="1" x14ac:dyDescent="0.2">
      <c r="A12" s="31">
        <v>4320</v>
      </c>
      <c r="B12" s="211" t="s">
        <v>109</v>
      </c>
      <c r="C12" s="141"/>
      <c r="D12" s="141"/>
      <c r="E12" s="141"/>
      <c r="F12" s="212"/>
      <c r="G12" s="132">
        <v>0</v>
      </c>
    </row>
    <row r="13" spans="1:9" ht="15" customHeight="1" x14ac:dyDescent="0.2">
      <c r="A13" s="31">
        <v>4330</v>
      </c>
      <c r="B13" s="211" t="s">
        <v>110</v>
      </c>
      <c r="C13" s="141"/>
      <c r="D13" s="141"/>
      <c r="E13" s="141"/>
      <c r="F13" s="212"/>
      <c r="G13" s="132">
        <v>0</v>
      </c>
    </row>
    <row r="14" spans="1:9" ht="15" customHeight="1" x14ac:dyDescent="0.2">
      <c r="A14" s="31">
        <v>4340</v>
      </c>
      <c r="B14" s="211" t="s">
        <v>111</v>
      </c>
      <c r="C14" s="141"/>
      <c r="D14" s="141"/>
      <c r="E14" s="141"/>
      <c r="F14" s="212"/>
      <c r="G14" s="132">
        <v>0</v>
      </c>
    </row>
    <row r="15" spans="1:9" ht="15" customHeight="1" x14ac:dyDescent="0.2">
      <c r="A15" s="31">
        <v>4399</v>
      </c>
      <c r="B15" s="211" t="s">
        <v>112</v>
      </c>
      <c r="C15" s="141"/>
      <c r="D15" s="141"/>
      <c r="E15" s="141"/>
      <c r="F15" s="212"/>
      <c r="G15" s="132">
        <v>0</v>
      </c>
    </row>
    <row r="16" spans="1:9" ht="15" customHeight="1" x14ac:dyDescent="0.2">
      <c r="A16" s="133">
        <v>4400</v>
      </c>
      <c r="B16" s="211" t="s">
        <v>113</v>
      </c>
      <c r="C16" s="141"/>
      <c r="D16" s="141"/>
      <c r="E16" s="141"/>
      <c r="F16" s="212"/>
      <c r="G16" s="132">
        <v>0</v>
      </c>
    </row>
    <row r="17" spans="1:8" ht="15" customHeight="1" x14ac:dyDescent="0.2">
      <c r="A17" s="130">
        <v>900003</v>
      </c>
      <c r="B17" s="139" t="s">
        <v>114</v>
      </c>
      <c r="C17" s="209"/>
      <c r="D17" s="209"/>
      <c r="E17" s="209"/>
      <c r="F17" s="210"/>
      <c r="G17" s="131">
        <f>SUM(G18:G21)</f>
        <v>0</v>
      </c>
    </row>
    <row r="18" spans="1:8" ht="15" customHeight="1" x14ac:dyDescent="0.2">
      <c r="A18" s="34">
        <v>52</v>
      </c>
      <c r="B18" s="211" t="s">
        <v>115</v>
      </c>
      <c r="C18" s="141"/>
      <c r="D18" s="141"/>
      <c r="E18" s="141"/>
      <c r="F18" s="212"/>
      <c r="G18" s="132">
        <v>0</v>
      </c>
    </row>
    <row r="19" spans="1:8" ht="15" customHeight="1" x14ac:dyDescent="0.2">
      <c r="A19" s="34">
        <v>62</v>
      </c>
      <c r="B19" s="211" t="s">
        <v>116</v>
      </c>
      <c r="C19" s="141"/>
      <c r="D19" s="141"/>
      <c r="E19" s="141"/>
      <c r="F19" s="212"/>
      <c r="G19" s="132">
        <v>0</v>
      </c>
    </row>
    <row r="20" spans="1:8" ht="15" customHeight="1" x14ac:dyDescent="0.2">
      <c r="A20" s="134" t="s">
        <v>129</v>
      </c>
      <c r="B20" s="211" t="s">
        <v>117</v>
      </c>
      <c r="C20" s="141"/>
      <c r="D20" s="141"/>
      <c r="E20" s="141"/>
      <c r="F20" s="212"/>
      <c r="G20" s="132">
        <v>0</v>
      </c>
    </row>
    <row r="21" spans="1:8" ht="15" customHeight="1" x14ac:dyDescent="0.2">
      <c r="A21" s="133">
        <v>4500</v>
      </c>
      <c r="B21" s="211" t="s">
        <v>124</v>
      </c>
      <c r="C21" s="213"/>
      <c r="D21" s="213"/>
      <c r="E21" s="213"/>
      <c r="F21" s="214"/>
      <c r="G21" s="132">
        <v>0</v>
      </c>
    </row>
    <row r="22" spans="1:8" ht="12" x14ac:dyDescent="0.2">
      <c r="A22" s="232">
        <v>900004</v>
      </c>
      <c r="B22" s="143" t="s">
        <v>118</v>
      </c>
      <c r="C22" s="215"/>
      <c r="D22" s="215"/>
      <c r="E22" s="215"/>
      <c r="F22" s="216"/>
      <c r="G22" s="135">
        <f>+G10+G11-G17</f>
        <v>239194332</v>
      </c>
    </row>
    <row r="23" spans="1:8" x14ac:dyDescent="0.2">
      <c r="G23" s="7"/>
    </row>
    <row r="24" spans="1:8" x14ac:dyDescent="0.2">
      <c r="G24" s="7"/>
    </row>
    <row r="31" spans="1:8" x14ac:dyDescent="0.2">
      <c r="A31" s="337"/>
      <c r="B31" s="337"/>
      <c r="C31" s="326"/>
      <c r="D31" s="326"/>
      <c r="E31" s="184"/>
      <c r="F31" s="184"/>
      <c r="G31" s="332"/>
      <c r="H31" s="332"/>
    </row>
    <row r="32" spans="1:8" x14ac:dyDescent="0.2">
      <c r="A32" s="325"/>
      <c r="B32" s="325"/>
      <c r="C32" s="327"/>
      <c r="D32" s="327"/>
      <c r="E32" s="183"/>
      <c r="F32" s="183"/>
      <c r="G32" s="348"/>
      <c r="H32" s="348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23" workbookViewId="0">
      <selection activeCell="G37" sqref="A1:I37"/>
    </sheetView>
  </sheetViews>
  <sheetFormatPr baseColWidth="10" defaultRowHeight="11.25" x14ac:dyDescent="0.2"/>
  <cols>
    <col min="1" max="1" width="16.5703125" style="26" customWidth="1"/>
    <col min="2" max="2" width="9" style="16" customWidth="1"/>
    <col min="3" max="3" width="10.5703125" style="30" customWidth="1"/>
    <col min="4" max="4" width="14.85546875" style="30" customWidth="1"/>
    <col min="5" max="5" width="20.42578125" style="30" bestFit="1" customWidth="1"/>
    <col min="6" max="6" width="26.140625" style="30" customWidth="1"/>
    <col min="7" max="7" width="17.7109375" style="7" customWidth="1"/>
    <col min="8" max="8" width="5.85546875" style="26" customWidth="1"/>
    <col min="9" max="16384" width="11.42578125" style="26"/>
  </cols>
  <sheetData>
    <row r="1" spans="1:10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</row>
    <row r="2" spans="1:10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</row>
    <row r="3" spans="1:10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</row>
    <row r="4" spans="1:10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</row>
    <row r="5" spans="1:10" s="30" customFormat="1" x14ac:dyDescent="0.2">
      <c r="A5" s="293"/>
      <c r="B5" s="293"/>
      <c r="C5" s="293"/>
      <c r="D5" s="293"/>
      <c r="E5" s="294"/>
      <c r="F5" s="3"/>
      <c r="G5" s="4"/>
      <c r="H5" s="295"/>
      <c r="I5" s="295"/>
    </row>
    <row r="6" spans="1:10" s="30" customFormat="1" x14ac:dyDescent="0.2">
      <c r="A6" s="293"/>
      <c r="B6" s="293"/>
      <c r="C6" s="293"/>
      <c r="D6" s="293"/>
      <c r="E6" s="294"/>
      <c r="F6" s="3"/>
      <c r="G6" s="4"/>
      <c r="H6" s="295"/>
      <c r="I6" s="295"/>
    </row>
    <row r="7" spans="1:10" ht="11.25" customHeight="1" x14ac:dyDescent="0.2">
      <c r="A7" s="185" t="s">
        <v>120</v>
      </c>
      <c r="B7" s="161"/>
      <c r="C7" s="161"/>
      <c r="D7" s="161"/>
      <c r="E7" s="186"/>
      <c r="F7" s="218"/>
      <c r="G7" s="136" t="s">
        <v>134</v>
      </c>
    </row>
    <row r="8" spans="1:10" ht="11.25" customHeight="1" x14ac:dyDescent="0.2">
      <c r="A8" s="217"/>
      <c r="B8" s="220"/>
      <c r="C8" s="219"/>
      <c r="D8" s="219"/>
      <c r="E8" s="219"/>
      <c r="F8" s="219"/>
      <c r="G8" s="137"/>
    </row>
    <row r="9" spans="1:10" ht="15" customHeight="1" x14ac:dyDescent="0.2">
      <c r="A9" s="59" t="s">
        <v>42</v>
      </c>
      <c r="B9" s="167" t="s">
        <v>43</v>
      </c>
      <c r="C9" s="162"/>
      <c r="D9" s="162"/>
      <c r="E9" s="162"/>
      <c r="F9" s="147"/>
      <c r="G9" s="49" t="s">
        <v>47</v>
      </c>
    </row>
    <row r="10" spans="1:10" ht="12" x14ac:dyDescent="0.2">
      <c r="A10" s="138">
        <v>900001</v>
      </c>
      <c r="B10" s="139" t="s">
        <v>84</v>
      </c>
      <c r="C10" s="207"/>
      <c r="D10" s="207"/>
      <c r="E10" s="207"/>
      <c r="F10" s="208"/>
      <c r="G10" s="140">
        <v>211711304</v>
      </c>
    </row>
    <row r="11" spans="1:10" ht="12" x14ac:dyDescent="0.2">
      <c r="A11" s="138">
        <v>900002</v>
      </c>
      <c r="B11" s="139" t="s">
        <v>85</v>
      </c>
      <c r="C11" s="207"/>
      <c r="D11" s="207"/>
      <c r="E11" s="207"/>
      <c r="F11" s="208"/>
      <c r="G11" s="140">
        <f>SUM(G12:G28)</f>
        <v>5089776.24</v>
      </c>
    </row>
    <row r="12" spans="1:10" ht="12" x14ac:dyDescent="0.2">
      <c r="A12" s="31">
        <v>5100</v>
      </c>
      <c r="B12" s="211" t="s">
        <v>86</v>
      </c>
      <c r="C12" s="141"/>
      <c r="D12" s="141"/>
      <c r="E12" s="141"/>
      <c r="F12" s="212"/>
      <c r="G12" s="286">
        <v>3904740.6400000006</v>
      </c>
      <c r="J12" s="7"/>
    </row>
    <row r="13" spans="1:10" ht="12" x14ac:dyDescent="0.2">
      <c r="A13" s="31">
        <v>5200</v>
      </c>
      <c r="B13" s="211" t="s">
        <v>87</v>
      </c>
      <c r="C13" s="141"/>
      <c r="D13" s="141"/>
      <c r="E13" s="141"/>
      <c r="F13" s="212"/>
      <c r="G13" s="286">
        <v>14000.09</v>
      </c>
    </row>
    <row r="14" spans="1:10" ht="12" x14ac:dyDescent="0.2">
      <c r="A14" s="31">
        <v>5300</v>
      </c>
      <c r="B14" s="211" t="s">
        <v>88</v>
      </c>
      <c r="C14" s="141"/>
      <c r="D14" s="141"/>
      <c r="E14" s="141"/>
      <c r="F14" s="212"/>
      <c r="G14" s="286">
        <v>0</v>
      </c>
    </row>
    <row r="15" spans="1:10" ht="12" x14ac:dyDescent="0.2">
      <c r="A15" s="31">
        <v>5400</v>
      </c>
      <c r="B15" s="211" t="s">
        <v>89</v>
      </c>
      <c r="C15" s="141"/>
      <c r="D15" s="141"/>
      <c r="E15" s="141"/>
      <c r="F15" s="212"/>
      <c r="G15" s="286">
        <v>609335.99000000022</v>
      </c>
      <c r="J15" s="7"/>
    </row>
    <row r="16" spans="1:10" ht="12" x14ac:dyDescent="0.2">
      <c r="A16" s="31">
        <v>5500</v>
      </c>
      <c r="B16" s="211" t="s">
        <v>90</v>
      </c>
      <c r="C16" s="141"/>
      <c r="D16" s="141"/>
      <c r="E16" s="141"/>
      <c r="F16" s="212"/>
      <c r="G16" s="286">
        <v>0</v>
      </c>
    </row>
    <row r="17" spans="1:12" ht="12" x14ac:dyDescent="0.2">
      <c r="A17" s="31">
        <v>5600</v>
      </c>
      <c r="B17" s="211" t="s">
        <v>91</v>
      </c>
      <c r="C17" s="141"/>
      <c r="D17" s="141"/>
      <c r="E17" s="141"/>
      <c r="F17" s="212"/>
      <c r="G17" s="286">
        <v>373148.34</v>
      </c>
      <c r="L17" s="30"/>
    </row>
    <row r="18" spans="1:12" ht="12" x14ac:dyDescent="0.2">
      <c r="A18" s="31">
        <v>5700</v>
      </c>
      <c r="B18" s="211" t="s">
        <v>92</v>
      </c>
      <c r="C18" s="141"/>
      <c r="D18" s="141"/>
      <c r="E18" s="141"/>
      <c r="F18" s="212"/>
      <c r="G18" s="286">
        <v>0</v>
      </c>
      <c r="K18" s="30"/>
      <c r="L18" s="30"/>
    </row>
    <row r="19" spans="1:12" ht="12" x14ac:dyDescent="0.2">
      <c r="A19" s="31" t="s">
        <v>132</v>
      </c>
      <c r="B19" s="211" t="s">
        <v>93</v>
      </c>
      <c r="C19" s="141"/>
      <c r="D19" s="141"/>
      <c r="E19" s="141"/>
      <c r="F19" s="212"/>
      <c r="G19" s="286">
        <v>0</v>
      </c>
      <c r="L19" s="7"/>
    </row>
    <row r="20" spans="1:12" ht="12" x14ac:dyDescent="0.2">
      <c r="A20" s="31">
        <v>5900</v>
      </c>
      <c r="B20" s="211" t="s">
        <v>94</v>
      </c>
      <c r="C20" s="141"/>
      <c r="D20" s="141"/>
      <c r="E20" s="141"/>
      <c r="F20" s="212"/>
      <c r="G20" s="286">
        <v>188551.18000000005</v>
      </c>
      <c r="I20" s="7"/>
      <c r="K20" s="7"/>
    </row>
    <row r="21" spans="1:12" ht="12" x14ac:dyDescent="0.2">
      <c r="A21" s="34">
        <v>6200</v>
      </c>
      <c r="B21" s="211" t="s">
        <v>95</v>
      </c>
      <c r="C21" s="141"/>
      <c r="D21" s="141"/>
      <c r="E21" s="141"/>
      <c r="F21" s="212"/>
      <c r="G21" s="142">
        <v>0</v>
      </c>
    </row>
    <row r="22" spans="1:12" ht="12" x14ac:dyDescent="0.2">
      <c r="A22" s="34">
        <v>7200</v>
      </c>
      <c r="B22" s="211" t="s">
        <v>96</v>
      </c>
      <c r="C22" s="141"/>
      <c r="D22" s="141"/>
      <c r="E22" s="141"/>
      <c r="F22" s="212"/>
      <c r="G22" s="142">
        <v>0</v>
      </c>
    </row>
    <row r="23" spans="1:12" ht="12" x14ac:dyDescent="0.2">
      <c r="A23" s="34">
        <v>7300</v>
      </c>
      <c r="B23" s="211" t="s">
        <v>97</v>
      </c>
      <c r="C23" s="141"/>
      <c r="D23" s="141"/>
      <c r="E23" s="141"/>
      <c r="F23" s="212"/>
      <c r="G23" s="142">
        <v>0</v>
      </c>
    </row>
    <row r="24" spans="1:12" ht="12" x14ac:dyDescent="0.2">
      <c r="A24" s="34">
        <v>7500</v>
      </c>
      <c r="B24" s="211" t="s">
        <v>98</v>
      </c>
      <c r="C24" s="141"/>
      <c r="D24" s="141"/>
      <c r="E24" s="141"/>
      <c r="F24" s="212"/>
      <c r="G24" s="142">
        <v>0</v>
      </c>
    </row>
    <row r="25" spans="1:12" ht="12" x14ac:dyDescent="0.2">
      <c r="A25" s="34">
        <v>7900</v>
      </c>
      <c r="B25" s="211" t="s">
        <v>99</v>
      </c>
      <c r="C25" s="141"/>
      <c r="D25" s="141"/>
      <c r="E25" s="141"/>
      <c r="F25" s="212"/>
      <c r="G25" s="142">
        <v>0</v>
      </c>
    </row>
    <row r="26" spans="1:12" ht="12" x14ac:dyDescent="0.2">
      <c r="A26" s="34">
        <v>9100</v>
      </c>
      <c r="B26" s="211" t="s">
        <v>123</v>
      </c>
      <c r="C26" s="141"/>
      <c r="D26" s="141"/>
      <c r="E26" s="141"/>
      <c r="F26" s="212"/>
      <c r="G26" s="142">
        <v>0</v>
      </c>
    </row>
    <row r="27" spans="1:12" ht="12" x14ac:dyDescent="0.2">
      <c r="A27" s="34">
        <v>9900</v>
      </c>
      <c r="B27" s="211" t="s">
        <v>100</v>
      </c>
      <c r="C27" s="141"/>
      <c r="D27" s="141"/>
      <c r="E27" s="141"/>
      <c r="F27" s="212"/>
      <c r="G27" s="142">
        <v>0</v>
      </c>
    </row>
    <row r="28" spans="1:12" ht="12" x14ac:dyDescent="0.2">
      <c r="A28" s="34">
        <v>7400</v>
      </c>
      <c r="B28" s="211" t="s">
        <v>125</v>
      </c>
      <c r="C28" s="213"/>
      <c r="D28" s="213"/>
      <c r="E28" s="213"/>
      <c r="F28" s="214"/>
      <c r="G28" s="35">
        <v>0</v>
      </c>
    </row>
    <row r="29" spans="1:12" ht="12" x14ac:dyDescent="0.2">
      <c r="A29" s="138">
        <v>900003</v>
      </c>
      <c r="B29" s="139" t="s">
        <v>128</v>
      </c>
      <c r="C29" s="207"/>
      <c r="D29" s="207"/>
      <c r="E29" s="207"/>
      <c r="F29" s="208"/>
      <c r="G29" s="289">
        <f>SUM(G30:G36)</f>
        <v>0</v>
      </c>
    </row>
    <row r="30" spans="1:12" ht="12" x14ac:dyDescent="0.2">
      <c r="A30" s="31">
        <v>5510</v>
      </c>
      <c r="B30" s="211" t="s">
        <v>101</v>
      </c>
      <c r="C30" s="141"/>
      <c r="D30" s="141"/>
      <c r="E30" s="141"/>
      <c r="F30" s="212"/>
      <c r="G30" s="290">
        <v>0</v>
      </c>
      <c r="H30" s="7"/>
    </row>
    <row r="31" spans="1:12" ht="12" x14ac:dyDescent="0.2">
      <c r="A31" s="31">
        <v>5520</v>
      </c>
      <c r="B31" s="211" t="s">
        <v>102</v>
      </c>
      <c r="C31" s="141"/>
      <c r="D31" s="141"/>
      <c r="E31" s="141"/>
      <c r="F31" s="212"/>
      <c r="G31" s="290">
        <v>0</v>
      </c>
    </row>
    <row r="32" spans="1:12" ht="12" x14ac:dyDescent="0.2">
      <c r="A32" s="31">
        <v>5530</v>
      </c>
      <c r="B32" s="211" t="s">
        <v>103</v>
      </c>
      <c r="C32" s="141"/>
      <c r="D32" s="141"/>
      <c r="E32" s="141"/>
      <c r="F32" s="212"/>
      <c r="G32" s="290">
        <v>0</v>
      </c>
      <c r="I32" s="7"/>
    </row>
    <row r="33" spans="1:8" ht="12" x14ac:dyDescent="0.2">
      <c r="A33" s="31">
        <v>5540</v>
      </c>
      <c r="B33" s="211" t="s">
        <v>104</v>
      </c>
      <c r="C33" s="141"/>
      <c r="D33" s="141"/>
      <c r="E33" s="141"/>
      <c r="F33" s="212"/>
      <c r="G33" s="290">
        <v>0</v>
      </c>
    </row>
    <row r="34" spans="1:8" ht="12" x14ac:dyDescent="0.2">
      <c r="A34" s="31">
        <v>5550</v>
      </c>
      <c r="B34" s="211" t="s">
        <v>105</v>
      </c>
      <c r="C34" s="141"/>
      <c r="D34" s="141"/>
      <c r="E34" s="141"/>
      <c r="F34" s="212"/>
      <c r="G34" s="290">
        <v>0</v>
      </c>
    </row>
    <row r="35" spans="1:8" ht="12" x14ac:dyDescent="0.2">
      <c r="A35" s="31">
        <v>5590</v>
      </c>
      <c r="B35" s="211" t="s">
        <v>126</v>
      </c>
      <c r="C35" s="141"/>
      <c r="D35" s="141"/>
      <c r="E35" s="141"/>
      <c r="F35" s="212"/>
      <c r="G35" s="290">
        <v>0</v>
      </c>
    </row>
    <row r="36" spans="1:8" ht="12" x14ac:dyDescent="0.2">
      <c r="A36" s="31">
        <v>5600</v>
      </c>
      <c r="B36" s="211" t="s">
        <v>127</v>
      </c>
      <c r="C36" s="213"/>
      <c r="D36" s="213"/>
      <c r="E36" s="213"/>
      <c r="F36" s="214"/>
      <c r="G36" s="142">
        <v>0</v>
      </c>
    </row>
    <row r="37" spans="1:8" ht="12" x14ac:dyDescent="0.2">
      <c r="A37" s="231">
        <v>900004</v>
      </c>
      <c r="B37" s="143" t="s">
        <v>106</v>
      </c>
      <c r="C37" s="215"/>
      <c r="D37" s="215"/>
      <c r="E37" s="215"/>
      <c r="F37" s="216"/>
      <c r="G37" s="144">
        <f>+G10-G11+G29</f>
        <v>206621527.75999999</v>
      </c>
    </row>
    <row r="44" spans="1:8" x14ac:dyDescent="0.2">
      <c r="A44" s="337"/>
      <c r="B44" s="337"/>
      <c r="C44" s="326"/>
      <c r="D44" s="326"/>
      <c r="E44" s="184"/>
      <c r="F44" s="184"/>
      <c r="G44" s="349"/>
      <c r="H44" s="349"/>
    </row>
    <row r="45" spans="1:8" x14ac:dyDescent="0.2">
      <c r="A45" s="325"/>
      <c r="B45" s="325"/>
      <c r="C45" s="327"/>
      <c r="D45" s="327"/>
      <c r="E45" s="183"/>
      <c r="F45" s="183"/>
      <c r="G45" s="348"/>
      <c r="H45" s="348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10" sqref="D10"/>
    </sheetView>
  </sheetViews>
  <sheetFormatPr baseColWidth="10" defaultColWidth="12.85546875" defaultRowHeight="11.25" x14ac:dyDescent="0.2"/>
  <cols>
    <col min="1" max="1" width="14.7109375" style="292" customWidth="1"/>
    <col min="2" max="2" width="63.7109375" style="292" bestFit="1" customWidth="1"/>
    <col min="3" max="16384" width="12.85546875" style="292"/>
  </cols>
  <sheetData>
    <row r="1" spans="1:5" ht="35.1" customHeight="1" x14ac:dyDescent="0.25">
      <c r="A1" s="310"/>
      <c r="B1" s="314" t="s">
        <v>251</v>
      </c>
      <c r="C1" s="307"/>
      <c r="D1" s="308"/>
      <c r="E1" s="308"/>
    </row>
    <row r="2" spans="1:5" ht="20.25" x14ac:dyDescent="0.3">
      <c r="A2" s="311"/>
      <c r="B2" s="315" t="s">
        <v>253</v>
      </c>
      <c r="C2" s="309"/>
      <c r="D2" s="308"/>
      <c r="E2" s="308"/>
    </row>
    <row r="3" spans="1:5" ht="16.5" thickBot="1" x14ac:dyDescent="0.3">
      <c r="A3" s="312"/>
      <c r="B3" s="313" t="s">
        <v>252</v>
      </c>
      <c r="C3" s="309"/>
      <c r="D3" s="308"/>
      <c r="E3" s="308"/>
    </row>
    <row r="4" spans="1:5" ht="15.75" thickBot="1" x14ac:dyDescent="0.3">
      <c r="A4" s="323" t="s">
        <v>83</v>
      </c>
      <c r="B4" s="324"/>
      <c r="C4" s="291"/>
    </row>
    <row r="5" spans="1:5" ht="15.75" thickBot="1" x14ac:dyDescent="0.3">
      <c r="A5" s="313" t="s">
        <v>81</v>
      </c>
      <c r="B5" s="313" t="s">
        <v>82</v>
      </c>
    </row>
    <row r="6" spans="1:5" x14ac:dyDescent="0.2">
      <c r="A6" s="297"/>
      <c r="B6" s="301"/>
    </row>
    <row r="7" spans="1:5" x14ac:dyDescent="0.2">
      <c r="A7" s="298"/>
      <c r="B7" s="306" t="s">
        <v>121</v>
      </c>
    </row>
    <row r="8" spans="1:5" x14ac:dyDescent="0.2">
      <c r="A8" s="298"/>
      <c r="B8" s="306"/>
    </row>
    <row r="9" spans="1:5" x14ac:dyDescent="0.2">
      <c r="A9" s="298"/>
      <c r="B9" s="303" t="s">
        <v>0</v>
      </c>
    </row>
    <row r="10" spans="1:5" x14ac:dyDescent="0.2">
      <c r="A10" s="298" t="s">
        <v>1</v>
      </c>
      <c r="B10" s="302" t="s">
        <v>2</v>
      </c>
    </row>
    <row r="11" spans="1:5" x14ac:dyDescent="0.2">
      <c r="A11" s="298" t="s">
        <v>3</v>
      </c>
      <c r="B11" s="302" t="s">
        <v>4</v>
      </c>
    </row>
    <row r="12" spans="1:5" x14ac:dyDescent="0.2">
      <c r="A12" s="298" t="s">
        <v>5</v>
      </c>
      <c r="B12" s="302" t="s">
        <v>6</v>
      </c>
    </row>
    <row r="13" spans="1:5" x14ac:dyDescent="0.2">
      <c r="A13" s="298" t="s">
        <v>162</v>
      </c>
      <c r="B13" s="302" t="s">
        <v>163</v>
      </c>
    </row>
    <row r="14" spans="1:5" x14ac:dyDescent="0.2">
      <c r="A14" s="298" t="s">
        <v>7</v>
      </c>
      <c r="B14" s="302" t="s">
        <v>8</v>
      </c>
    </row>
    <row r="15" spans="1:5" x14ac:dyDescent="0.2">
      <c r="A15" s="298" t="s">
        <v>9</v>
      </c>
      <c r="B15" s="302" t="s">
        <v>10</v>
      </c>
    </row>
    <row r="16" spans="1:5" x14ac:dyDescent="0.2">
      <c r="A16" s="298" t="s">
        <v>11</v>
      </c>
      <c r="B16" s="302" t="s">
        <v>12</v>
      </c>
    </row>
    <row r="17" spans="1:2" x14ac:dyDescent="0.2">
      <c r="A17" s="298" t="s">
        <v>13</v>
      </c>
      <c r="B17" s="302" t="s">
        <v>14</v>
      </c>
    </row>
    <row r="18" spans="1:2" x14ac:dyDescent="0.2">
      <c r="A18" s="298" t="s">
        <v>15</v>
      </c>
      <c r="B18" s="302" t="s">
        <v>16</v>
      </c>
    </row>
    <row r="19" spans="1:2" x14ac:dyDescent="0.2">
      <c r="A19" s="298" t="s">
        <v>17</v>
      </c>
      <c r="B19" s="302" t="s">
        <v>18</v>
      </c>
    </row>
    <row r="20" spans="1:2" x14ac:dyDescent="0.2">
      <c r="A20" s="298" t="s">
        <v>19</v>
      </c>
      <c r="B20" s="302" t="s">
        <v>20</v>
      </c>
    </row>
    <row r="21" spans="1:2" x14ac:dyDescent="0.2">
      <c r="A21" s="298" t="s">
        <v>21</v>
      </c>
      <c r="B21" s="302" t="s">
        <v>22</v>
      </c>
    </row>
    <row r="22" spans="1:2" x14ac:dyDescent="0.2">
      <c r="A22" s="298" t="s">
        <v>23</v>
      </c>
      <c r="B22" s="302" t="s">
        <v>24</v>
      </c>
    </row>
    <row r="23" spans="1:2" x14ac:dyDescent="0.2">
      <c r="A23" s="298" t="s">
        <v>25</v>
      </c>
      <c r="B23" s="302" t="s">
        <v>26</v>
      </c>
    </row>
    <row r="24" spans="1:2" x14ac:dyDescent="0.2">
      <c r="A24" s="298" t="s">
        <v>27</v>
      </c>
      <c r="B24" s="302" t="s">
        <v>28</v>
      </c>
    </row>
    <row r="25" spans="1:2" x14ac:dyDescent="0.2">
      <c r="A25" s="298" t="s">
        <v>159</v>
      </c>
      <c r="B25" s="302" t="s">
        <v>29</v>
      </c>
    </row>
    <row r="26" spans="1:2" x14ac:dyDescent="0.2">
      <c r="A26" s="298" t="s">
        <v>160</v>
      </c>
      <c r="B26" s="302" t="s">
        <v>30</v>
      </c>
    </row>
    <row r="27" spans="1:2" x14ac:dyDescent="0.2">
      <c r="A27" s="298" t="s">
        <v>161</v>
      </c>
      <c r="B27" s="302" t="s">
        <v>31</v>
      </c>
    </row>
    <row r="28" spans="1:2" x14ac:dyDescent="0.2">
      <c r="A28" s="298" t="s">
        <v>32</v>
      </c>
      <c r="B28" s="302" t="s">
        <v>33</v>
      </c>
    </row>
    <row r="29" spans="1:2" x14ac:dyDescent="0.2">
      <c r="A29" s="298" t="s">
        <v>34</v>
      </c>
      <c r="B29" s="302" t="s">
        <v>35</v>
      </c>
    </row>
    <row r="30" spans="1:2" x14ac:dyDescent="0.2">
      <c r="A30" s="298" t="s">
        <v>36</v>
      </c>
      <c r="B30" s="302" t="s">
        <v>37</v>
      </c>
    </row>
    <row r="31" spans="1:2" x14ac:dyDescent="0.2">
      <c r="A31" s="298" t="s">
        <v>38</v>
      </c>
      <c r="B31" s="302" t="s">
        <v>39</v>
      </c>
    </row>
    <row r="32" spans="1:2" x14ac:dyDescent="0.2">
      <c r="A32" s="298" t="s">
        <v>147</v>
      </c>
      <c r="B32" s="302" t="s">
        <v>148</v>
      </c>
    </row>
    <row r="33" spans="1:2" x14ac:dyDescent="0.2">
      <c r="A33" s="298"/>
      <c r="B33" s="302"/>
    </row>
    <row r="34" spans="1:2" x14ac:dyDescent="0.2">
      <c r="A34" s="298"/>
      <c r="B34" s="303"/>
    </row>
    <row r="35" spans="1:2" x14ac:dyDescent="0.2">
      <c r="A35" s="298" t="s">
        <v>133</v>
      </c>
      <c r="B35" s="302" t="s">
        <v>119</v>
      </c>
    </row>
    <row r="36" spans="1:2" x14ac:dyDescent="0.2">
      <c r="A36" s="298" t="s">
        <v>134</v>
      </c>
      <c r="B36" s="302" t="s">
        <v>120</v>
      </c>
    </row>
    <row r="37" spans="1:2" x14ac:dyDescent="0.2">
      <c r="A37" s="298"/>
      <c r="B37" s="302"/>
    </row>
    <row r="38" spans="1:2" x14ac:dyDescent="0.2">
      <c r="A38" s="298"/>
      <c r="B38" s="306" t="s">
        <v>122</v>
      </c>
    </row>
    <row r="39" spans="1:2" x14ac:dyDescent="0.2">
      <c r="A39" s="298" t="s">
        <v>131</v>
      </c>
      <c r="B39" s="302" t="s">
        <v>40</v>
      </c>
    </row>
    <row r="40" spans="1:2" x14ac:dyDescent="0.2">
      <c r="A40" s="298"/>
      <c r="B40" s="302" t="s">
        <v>41</v>
      </c>
    </row>
    <row r="41" spans="1:2" ht="12" thickBot="1" x14ac:dyDescent="0.25">
      <c r="A41" s="299"/>
      <c r="B41" s="300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J19" sqref="A1:J19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30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</row>
    <row r="2" spans="1:10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</row>
    <row r="3" spans="1:10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</row>
    <row r="4" spans="1:10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0" s="30" customFormat="1" x14ac:dyDescent="0.2">
      <c r="A5" s="295"/>
      <c r="B5" s="295"/>
      <c r="C5" s="295"/>
      <c r="D5" s="296"/>
      <c r="E5" s="296"/>
      <c r="F5" s="296"/>
      <c r="G5" s="296"/>
      <c r="H5" s="296"/>
      <c r="I5" s="295"/>
      <c r="J5" s="5"/>
    </row>
    <row r="6" spans="1:10" s="30" customFormat="1" x14ac:dyDescent="0.2">
      <c r="A6" s="295"/>
      <c r="B6" s="295"/>
      <c r="C6" s="295"/>
      <c r="D6" s="296"/>
      <c r="E6" s="296"/>
      <c r="F6" s="296"/>
      <c r="G6" s="296"/>
      <c r="H6" s="296"/>
      <c r="I6" s="295"/>
      <c r="J6" s="5"/>
    </row>
    <row r="7" spans="1:10" ht="11.25" customHeight="1" x14ac:dyDescent="0.2">
      <c r="A7" s="54" t="s">
        <v>78</v>
      </c>
      <c r="B7" s="152"/>
      <c r="C7" s="153"/>
      <c r="D7" s="45"/>
      <c r="E7" s="45"/>
      <c r="F7" s="55"/>
      <c r="G7" s="55"/>
      <c r="H7" s="45"/>
      <c r="I7" s="56"/>
      <c r="J7" s="57" t="s">
        <v>46</v>
      </c>
    </row>
    <row r="8" spans="1:10" ht="12" x14ac:dyDescent="0.2">
      <c r="A8" s="58"/>
      <c r="B8" s="58"/>
      <c r="C8" s="58"/>
      <c r="D8" s="55"/>
      <c r="E8" s="55"/>
      <c r="F8" s="55"/>
      <c r="G8" s="55"/>
      <c r="H8" s="45"/>
      <c r="I8" s="56"/>
      <c r="J8" s="56"/>
    </row>
    <row r="9" spans="1:10" ht="28.5" customHeight="1" x14ac:dyDescent="0.2">
      <c r="A9" s="59" t="s">
        <v>42</v>
      </c>
      <c r="B9" s="146" t="s">
        <v>43</v>
      </c>
      <c r="C9" s="147"/>
      <c r="D9" s="61" t="s">
        <v>47</v>
      </c>
      <c r="E9" s="61" t="s">
        <v>48</v>
      </c>
      <c r="F9" s="61" t="s">
        <v>49</v>
      </c>
      <c r="G9" s="61" t="s">
        <v>50</v>
      </c>
      <c r="H9" s="62" t="s">
        <v>51</v>
      </c>
      <c r="I9" s="60" t="s">
        <v>52</v>
      </c>
      <c r="J9" s="225" t="s">
        <v>53</v>
      </c>
    </row>
    <row r="10" spans="1:10" ht="12" x14ac:dyDescent="0.2">
      <c r="A10" s="31">
        <v>1123100000</v>
      </c>
      <c r="B10" s="338" t="s">
        <v>181</v>
      </c>
      <c r="C10" s="339"/>
      <c r="D10" s="246">
        <v>709349.79</v>
      </c>
      <c r="E10" s="246">
        <v>709349.79</v>
      </c>
      <c r="F10" s="63"/>
      <c r="G10" s="63"/>
      <c r="H10" s="63"/>
      <c r="I10" s="34" t="s">
        <v>170</v>
      </c>
      <c r="J10" s="34" t="s">
        <v>171</v>
      </c>
    </row>
    <row r="11" spans="1:10" ht="12" x14ac:dyDescent="0.2">
      <c r="A11" s="52"/>
      <c r="B11" s="148" t="s">
        <v>136</v>
      </c>
      <c r="C11" s="149"/>
      <c r="D11" s="252">
        <f>SUM(D10:D10)</f>
        <v>709349.79</v>
      </c>
      <c r="E11" s="252">
        <f>SUM(E10:E10)</f>
        <v>709349.79</v>
      </c>
      <c r="F11" s="53">
        <f>SUM(F10:F10)</f>
        <v>0</v>
      </c>
      <c r="G11" s="53">
        <f>SUM(G10:G10)</f>
        <v>0</v>
      </c>
      <c r="H11" s="53">
        <f>SUM(H10:H10)</f>
        <v>0</v>
      </c>
      <c r="I11" s="64"/>
      <c r="J11" s="64"/>
    </row>
    <row r="12" spans="1:10" ht="12" x14ac:dyDescent="0.2">
      <c r="A12" s="65"/>
      <c r="B12" s="65"/>
      <c r="C12" s="65"/>
      <c r="D12" s="66"/>
      <c r="E12" s="66"/>
      <c r="F12" s="66"/>
      <c r="G12" s="66"/>
      <c r="H12" s="66"/>
      <c r="I12" s="65"/>
      <c r="J12" s="65"/>
    </row>
    <row r="13" spans="1:10" ht="12" x14ac:dyDescent="0.2">
      <c r="A13" s="65"/>
      <c r="B13" s="65"/>
      <c r="C13" s="65"/>
      <c r="D13" s="66"/>
      <c r="E13" s="66"/>
      <c r="F13" s="66"/>
      <c r="G13" s="66"/>
      <c r="H13" s="66"/>
      <c r="I13" s="65"/>
      <c r="J13" s="65"/>
    </row>
    <row r="14" spans="1:10" s="30" customFormat="1" ht="12" x14ac:dyDescent="0.2">
      <c r="A14" s="226" t="s">
        <v>149</v>
      </c>
      <c r="B14" s="227"/>
      <c r="C14" s="228"/>
      <c r="D14" s="55"/>
      <c r="E14" s="55"/>
      <c r="F14" s="55"/>
      <c r="G14" s="55"/>
      <c r="H14" s="45"/>
      <c r="I14" s="56"/>
      <c r="J14" s="57" t="s">
        <v>46</v>
      </c>
    </row>
    <row r="15" spans="1:10" s="30" customFormat="1" ht="12" x14ac:dyDescent="0.2">
      <c r="A15" s="58"/>
      <c r="B15" s="58"/>
      <c r="C15" s="58"/>
      <c r="D15" s="55"/>
      <c r="E15" s="55"/>
      <c r="F15" s="55"/>
      <c r="G15" s="55"/>
      <c r="H15" s="45"/>
      <c r="I15" s="56"/>
      <c r="J15" s="56"/>
    </row>
    <row r="16" spans="1:10" s="27" customFormat="1" ht="24" x14ac:dyDescent="0.2">
      <c r="A16" s="59" t="s">
        <v>42</v>
      </c>
      <c r="B16" s="154" t="s">
        <v>43</v>
      </c>
      <c r="C16" s="155"/>
      <c r="D16" s="61" t="s">
        <v>47</v>
      </c>
      <c r="E16" s="61" t="s">
        <v>48</v>
      </c>
      <c r="F16" s="61" t="s">
        <v>49</v>
      </c>
      <c r="G16" s="61" t="s">
        <v>50</v>
      </c>
      <c r="H16" s="62" t="s">
        <v>51</v>
      </c>
      <c r="I16" s="60" t="s">
        <v>52</v>
      </c>
      <c r="J16" s="225" t="s">
        <v>53</v>
      </c>
    </row>
    <row r="17" spans="1:10" s="27" customFormat="1" ht="38.25" customHeight="1" x14ac:dyDescent="0.2">
      <c r="A17" s="31">
        <v>1131100000</v>
      </c>
      <c r="B17" s="328" t="s">
        <v>182</v>
      </c>
      <c r="C17" s="329"/>
      <c r="D17" s="246">
        <v>53917.96</v>
      </c>
      <c r="E17" s="246">
        <v>53917.96</v>
      </c>
      <c r="F17" s="264"/>
      <c r="G17" s="264"/>
      <c r="H17" s="264"/>
      <c r="I17" s="34" t="s">
        <v>170</v>
      </c>
      <c r="J17" s="34" t="s">
        <v>171</v>
      </c>
    </row>
    <row r="18" spans="1:10" s="30" customFormat="1" ht="14.25" customHeight="1" x14ac:dyDescent="0.2">
      <c r="A18" s="31">
        <v>1139100000</v>
      </c>
      <c r="B18" s="330" t="s">
        <v>183</v>
      </c>
      <c r="C18" s="331"/>
      <c r="D18" s="246">
        <v>18000</v>
      </c>
      <c r="E18" s="246">
        <v>18000</v>
      </c>
      <c r="F18" s="264"/>
      <c r="G18" s="264"/>
      <c r="H18" s="264"/>
      <c r="I18" s="34" t="s">
        <v>170</v>
      </c>
      <c r="J18" s="34" t="s">
        <v>171</v>
      </c>
    </row>
    <row r="19" spans="1:10" s="27" customFormat="1" ht="12" x14ac:dyDescent="0.2">
      <c r="A19" s="67"/>
      <c r="B19" s="95" t="s">
        <v>165</v>
      </c>
      <c r="C19" s="156"/>
      <c r="D19" s="262">
        <f>SUM(D17:D18)</f>
        <v>71917.959999999992</v>
      </c>
      <c r="E19" s="262">
        <f>SUM(E17:E18)</f>
        <v>71917.959999999992</v>
      </c>
      <c r="F19" s="262">
        <f>SUM(F17:F18)</f>
        <v>0</v>
      </c>
      <c r="G19" s="262">
        <f>SUM(G17:G18)</f>
        <v>0</v>
      </c>
      <c r="H19" s="262">
        <f>SUM(H17:H18)</f>
        <v>0</v>
      </c>
      <c r="I19" s="262"/>
      <c r="J19" s="262"/>
    </row>
    <row r="20" spans="1:10" s="27" customFormat="1" x14ac:dyDescent="0.2">
      <c r="C20" s="30"/>
      <c r="D20" s="7"/>
      <c r="E20" s="7"/>
      <c r="F20" s="7"/>
      <c r="G20" s="7"/>
      <c r="H20" s="7"/>
    </row>
    <row r="21" spans="1:10" s="27" customFormat="1" x14ac:dyDescent="0.2">
      <c r="C21" s="30"/>
      <c r="D21" s="7"/>
      <c r="E21" s="7"/>
      <c r="F21" s="7"/>
      <c r="G21" s="7"/>
      <c r="H21" s="7"/>
    </row>
    <row r="22" spans="1:10" s="27" customFormat="1" x14ac:dyDescent="0.2">
      <c r="C22" s="8"/>
      <c r="D22" s="7"/>
      <c r="E22" s="7"/>
      <c r="F22" s="7"/>
      <c r="G22" s="7"/>
      <c r="H22" s="7"/>
    </row>
    <row r="23" spans="1:10" s="27" customFormat="1" x14ac:dyDescent="0.2">
      <c r="C23" s="30"/>
      <c r="D23" s="7"/>
      <c r="E23" s="7"/>
      <c r="F23" s="7"/>
      <c r="G23" s="7"/>
      <c r="H23" s="7"/>
    </row>
    <row r="24" spans="1:10" s="27" customFormat="1" x14ac:dyDescent="0.2">
      <c r="C24" s="30"/>
      <c r="D24" s="7"/>
      <c r="E24" s="7"/>
      <c r="F24" s="7"/>
      <c r="G24" s="7"/>
      <c r="H24" s="7"/>
    </row>
    <row r="25" spans="1:10" s="27" customFormat="1" x14ac:dyDescent="0.2">
      <c r="C25" s="16"/>
      <c r="D25" s="7"/>
      <c r="E25" s="7"/>
      <c r="F25" s="7"/>
      <c r="G25" s="7"/>
      <c r="H25" s="7"/>
    </row>
    <row r="26" spans="1:10" s="27" customFormat="1" ht="11.25" customHeight="1" x14ac:dyDescent="0.2">
      <c r="A26" s="337"/>
      <c r="B26" s="337"/>
      <c r="C26" s="326"/>
      <c r="D26" s="326"/>
      <c r="E26" s="332"/>
      <c r="F26" s="332"/>
      <c r="G26" s="332"/>
      <c r="H26" s="332"/>
      <c r="I26" s="332"/>
      <c r="J26" s="332"/>
    </row>
    <row r="27" spans="1:10" s="27" customFormat="1" ht="23.25" customHeight="1" x14ac:dyDescent="0.2">
      <c r="A27" s="325"/>
      <c r="B27" s="325"/>
      <c r="C27" s="327"/>
      <c r="D27" s="327"/>
      <c r="E27" s="327"/>
      <c r="F27" s="327"/>
      <c r="G27" s="327"/>
      <c r="H27" s="327"/>
      <c r="I27" s="327"/>
      <c r="J27" s="327"/>
    </row>
    <row r="28" spans="1:10" s="27" customFormat="1" x14ac:dyDescent="0.2">
      <c r="C28" s="30"/>
      <c r="D28" s="7"/>
      <c r="E28" s="7"/>
      <c r="F28" s="7"/>
      <c r="G28" s="7"/>
      <c r="H28" s="7"/>
    </row>
    <row r="29" spans="1:10" s="27" customFormat="1" x14ac:dyDescent="0.2">
      <c r="C29" s="30"/>
      <c r="D29" s="7"/>
      <c r="E29" s="7"/>
      <c r="F29" s="7"/>
      <c r="G29" s="7"/>
      <c r="H29" s="7"/>
    </row>
    <row r="30" spans="1:10" s="27" customFormat="1" x14ac:dyDescent="0.2">
      <c r="C30" s="30"/>
      <c r="D30" s="7"/>
      <c r="E30" s="7"/>
      <c r="F30" s="7"/>
      <c r="G30" s="7"/>
      <c r="H30" s="7"/>
    </row>
    <row r="31" spans="1:10" s="27" customFormat="1" x14ac:dyDescent="0.2">
      <c r="C31" s="30"/>
      <c r="D31" s="7"/>
      <c r="E31" s="7"/>
      <c r="F31" s="7"/>
      <c r="G31" s="7"/>
      <c r="H31" s="7"/>
    </row>
    <row r="32" spans="1:10" s="27" customFormat="1" x14ac:dyDescent="0.2">
      <c r="C32" s="30"/>
      <c r="D32" s="7"/>
      <c r="E32" s="7"/>
      <c r="F32" s="7"/>
      <c r="G32" s="7"/>
      <c r="H32" s="7"/>
    </row>
    <row r="33" spans="3:8" s="27" customFormat="1" x14ac:dyDescent="0.2">
      <c r="C33" s="30"/>
      <c r="D33" s="7"/>
      <c r="E33" s="7"/>
      <c r="F33" s="7"/>
      <c r="G33" s="7"/>
      <c r="H33" s="7"/>
    </row>
    <row r="34" spans="3:8" s="27" customFormat="1" x14ac:dyDescent="0.2">
      <c r="C34" s="30"/>
      <c r="D34" s="7"/>
      <c r="E34" s="7"/>
      <c r="F34" s="7"/>
      <c r="G34" s="7"/>
      <c r="H34" s="7"/>
    </row>
    <row r="35" spans="3:8" s="27" customFormat="1" x14ac:dyDescent="0.2">
      <c r="C35" s="30"/>
      <c r="D35" s="7"/>
      <c r="E35" s="7"/>
      <c r="F35" s="7"/>
      <c r="G35" s="7"/>
      <c r="H35" s="7"/>
    </row>
    <row r="36" spans="3:8" s="27" customFormat="1" x14ac:dyDescent="0.2">
      <c r="C36" s="30"/>
      <c r="D36" s="7"/>
      <c r="E36" s="7"/>
      <c r="F36" s="7"/>
      <c r="G36" s="7"/>
      <c r="H36" s="7"/>
    </row>
    <row r="37" spans="3:8" s="27" customFormat="1" x14ac:dyDescent="0.2">
      <c r="C37" s="30"/>
      <c r="D37" s="7"/>
      <c r="E37" s="7"/>
      <c r="F37" s="7"/>
      <c r="G37" s="7"/>
      <c r="H37" s="7"/>
    </row>
    <row r="38" spans="3:8" s="27" customFormat="1" x14ac:dyDescent="0.2">
      <c r="C38" s="30"/>
      <c r="D38" s="7"/>
      <c r="E38" s="7"/>
      <c r="F38" s="7"/>
      <c r="G38" s="7"/>
      <c r="H38" s="7"/>
    </row>
    <row r="39" spans="3:8" s="27" customFormat="1" x14ac:dyDescent="0.2">
      <c r="C39" s="30"/>
      <c r="D39" s="7"/>
      <c r="E39" s="7"/>
      <c r="F39" s="7"/>
      <c r="G39" s="7"/>
      <c r="H39" s="7"/>
    </row>
    <row r="40" spans="3:8" s="27" customFormat="1" x14ac:dyDescent="0.2">
      <c r="C40" s="30"/>
      <c r="D40" s="7"/>
      <c r="E40" s="7"/>
      <c r="F40" s="7"/>
      <c r="G40" s="7"/>
      <c r="H40" s="7"/>
    </row>
    <row r="41" spans="3:8" s="27" customFormat="1" x14ac:dyDescent="0.2">
      <c r="C41" s="30"/>
      <c r="D41" s="7"/>
      <c r="E41" s="7"/>
      <c r="F41" s="7"/>
      <c r="G41" s="7"/>
      <c r="H41" s="7"/>
    </row>
    <row r="42" spans="3:8" s="27" customFormat="1" x14ac:dyDescent="0.2">
      <c r="C42" s="30"/>
      <c r="D42" s="7"/>
      <c r="E42" s="7"/>
      <c r="F42" s="7"/>
      <c r="G42" s="7"/>
      <c r="H42" s="7"/>
    </row>
    <row r="43" spans="3:8" s="27" customFormat="1" x14ac:dyDescent="0.2">
      <c r="C43" s="30"/>
      <c r="D43" s="7"/>
      <c r="E43" s="7"/>
      <c r="F43" s="7"/>
      <c r="G43" s="7"/>
      <c r="H43" s="7"/>
    </row>
    <row r="44" spans="3:8" s="27" customFormat="1" x14ac:dyDescent="0.2">
      <c r="C44" s="30"/>
      <c r="D44" s="7"/>
      <c r="E44" s="7"/>
      <c r="F44" s="7"/>
      <c r="G44" s="7"/>
      <c r="H44" s="7"/>
    </row>
    <row r="45" spans="3:8" s="27" customFormat="1" x14ac:dyDescent="0.2">
      <c r="C45" s="30"/>
      <c r="D45" s="7"/>
      <c r="E45" s="7"/>
      <c r="F45" s="7"/>
      <c r="G45" s="7"/>
      <c r="H45" s="7"/>
    </row>
    <row r="46" spans="3:8" s="27" customFormat="1" x14ac:dyDescent="0.2">
      <c r="C46" s="30"/>
      <c r="D46" s="7"/>
      <c r="E46" s="7"/>
      <c r="F46" s="7"/>
      <c r="G46" s="7"/>
      <c r="H46" s="7"/>
    </row>
    <row r="47" spans="3:8" s="27" customFormat="1" x14ac:dyDescent="0.2">
      <c r="C47" s="30"/>
      <c r="D47" s="7"/>
      <c r="E47" s="7"/>
      <c r="F47" s="7"/>
      <c r="G47" s="7"/>
      <c r="H47" s="7"/>
    </row>
    <row r="48" spans="3:8" s="27" customFormat="1" x14ac:dyDescent="0.2">
      <c r="C48" s="30"/>
      <c r="D48" s="7"/>
      <c r="E48" s="7"/>
      <c r="F48" s="7"/>
      <c r="G48" s="7"/>
      <c r="H48" s="7"/>
    </row>
    <row r="49" spans="3:8" s="27" customFormat="1" x14ac:dyDescent="0.2">
      <c r="C49" s="30"/>
      <c r="D49" s="7"/>
      <c r="E49" s="7"/>
      <c r="F49" s="7"/>
      <c r="G49" s="7"/>
      <c r="H49" s="7"/>
    </row>
    <row r="50" spans="3:8" s="27" customFormat="1" x14ac:dyDescent="0.2">
      <c r="C50" s="30"/>
      <c r="D50" s="7"/>
      <c r="E50" s="7"/>
      <c r="F50" s="7"/>
      <c r="G50" s="7"/>
      <c r="H50" s="7"/>
    </row>
    <row r="51" spans="3:8" s="27" customFormat="1" x14ac:dyDescent="0.2">
      <c r="C51" s="30"/>
      <c r="D51" s="7"/>
      <c r="E51" s="7"/>
      <c r="F51" s="7"/>
      <c r="G51" s="7"/>
      <c r="H51" s="7"/>
    </row>
    <row r="52" spans="3:8" s="27" customFormat="1" x14ac:dyDescent="0.2">
      <c r="C52" s="30"/>
      <c r="D52" s="7"/>
      <c r="E52" s="7"/>
      <c r="F52" s="7"/>
      <c r="G52" s="7"/>
      <c r="H52" s="7"/>
    </row>
    <row r="53" spans="3:8" s="27" customFormat="1" x14ac:dyDescent="0.2">
      <c r="C53" s="30"/>
      <c r="D53" s="7"/>
      <c r="E53" s="7"/>
      <c r="F53" s="7"/>
      <c r="G53" s="7"/>
      <c r="H53" s="7"/>
    </row>
    <row r="54" spans="3:8" s="27" customFormat="1" x14ac:dyDescent="0.2">
      <c r="C54" s="30"/>
      <c r="D54" s="7"/>
      <c r="E54" s="7"/>
      <c r="F54" s="7"/>
      <c r="G54" s="7"/>
      <c r="H54" s="7"/>
    </row>
    <row r="55" spans="3:8" s="27" customFormat="1" x14ac:dyDescent="0.2">
      <c r="C55" s="30"/>
      <c r="D55" s="7"/>
      <c r="E55" s="7"/>
      <c r="F55" s="7"/>
      <c r="G55" s="7"/>
      <c r="H55" s="7"/>
    </row>
    <row r="56" spans="3:8" s="27" customFormat="1" x14ac:dyDescent="0.2">
      <c r="C56" s="30"/>
      <c r="D56" s="7"/>
      <c r="E56" s="7"/>
      <c r="F56" s="7"/>
      <c r="G56" s="7"/>
      <c r="H56" s="7"/>
    </row>
    <row r="57" spans="3:8" s="27" customFormat="1" x14ac:dyDescent="0.2">
      <c r="C57" s="30"/>
      <c r="D57" s="7"/>
      <c r="E57" s="7"/>
      <c r="F57" s="7"/>
      <c r="G57" s="7"/>
      <c r="H57" s="7"/>
    </row>
    <row r="58" spans="3:8" s="27" customFormat="1" x14ac:dyDescent="0.2">
      <c r="C58" s="30"/>
      <c r="D58" s="7"/>
      <c r="E58" s="7"/>
      <c r="F58" s="7"/>
      <c r="G58" s="7"/>
      <c r="H58" s="7"/>
    </row>
    <row r="59" spans="3:8" s="27" customFormat="1" x14ac:dyDescent="0.2">
      <c r="C59" s="30"/>
      <c r="D59" s="7"/>
      <c r="E59" s="7"/>
      <c r="F59" s="7"/>
      <c r="G59" s="7"/>
      <c r="H59" s="7"/>
    </row>
    <row r="60" spans="3:8" s="27" customFormat="1" x14ac:dyDescent="0.2">
      <c r="C60" s="30"/>
      <c r="D60" s="7"/>
      <c r="E60" s="7"/>
      <c r="F60" s="7"/>
      <c r="G60" s="7"/>
      <c r="H60" s="7"/>
    </row>
    <row r="61" spans="3:8" s="27" customFormat="1" x14ac:dyDescent="0.2">
      <c r="C61" s="30"/>
      <c r="D61" s="7"/>
      <c r="E61" s="7"/>
      <c r="F61" s="7"/>
      <c r="G61" s="7"/>
      <c r="H61" s="7"/>
    </row>
    <row r="62" spans="3:8" s="27" customFormat="1" x14ac:dyDescent="0.2">
      <c r="C62" s="30"/>
      <c r="D62" s="7"/>
      <c r="E62" s="7"/>
      <c r="F62" s="7"/>
      <c r="G62" s="7"/>
      <c r="H62" s="7"/>
    </row>
    <row r="63" spans="3:8" s="27" customFormat="1" x14ac:dyDescent="0.2">
      <c r="C63" s="30"/>
      <c r="D63" s="7"/>
      <c r="E63" s="7"/>
      <c r="F63" s="7"/>
      <c r="G63" s="7"/>
      <c r="H63" s="7"/>
    </row>
    <row r="64" spans="3:8" s="27" customFormat="1" x14ac:dyDescent="0.2">
      <c r="C64" s="30"/>
      <c r="D64" s="7"/>
      <c r="E64" s="7"/>
      <c r="F64" s="7"/>
      <c r="G64" s="7"/>
      <c r="H64" s="7"/>
    </row>
    <row r="65" spans="3:8" s="27" customFormat="1" x14ac:dyDescent="0.2">
      <c r="C65" s="30"/>
      <c r="D65" s="7"/>
      <c r="E65" s="7"/>
      <c r="F65" s="7"/>
      <c r="G65" s="7"/>
      <c r="H65" s="7"/>
    </row>
    <row r="66" spans="3:8" s="27" customFormat="1" x14ac:dyDescent="0.2">
      <c r="C66" s="30"/>
      <c r="D66" s="7"/>
      <c r="E66" s="7"/>
      <c r="F66" s="7"/>
      <c r="G66" s="7"/>
      <c r="H66" s="7"/>
    </row>
    <row r="67" spans="3:8" s="27" customFormat="1" x14ac:dyDescent="0.2">
      <c r="C67" s="30"/>
      <c r="D67" s="7"/>
      <c r="E67" s="7"/>
      <c r="F67" s="7"/>
      <c r="G67" s="7"/>
      <c r="H67" s="7"/>
    </row>
    <row r="68" spans="3:8" s="27" customFormat="1" x14ac:dyDescent="0.2">
      <c r="C68" s="30"/>
      <c r="D68" s="7"/>
      <c r="E68" s="7"/>
      <c r="F68" s="7"/>
      <c r="G68" s="7"/>
      <c r="H68" s="7"/>
    </row>
    <row r="69" spans="3:8" s="27" customFormat="1" x14ac:dyDescent="0.2">
      <c r="C69" s="30"/>
      <c r="D69" s="7"/>
      <c r="E69" s="7"/>
      <c r="F69" s="7"/>
      <c r="G69" s="7"/>
      <c r="H69" s="7"/>
    </row>
    <row r="70" spans="3:8" s="27" customFormat="1" x14ac:dyDescent="0.2">
      <c r="C70" s="30"/>
      <c r="D70" s="7"/>
      <c r="E70" s="7"/>
      <c r="F70" s="7"/>
      <c r="G70" s="7"/>
      <c r="H70" s="7"/>
    </row>
    <row r="71" spans="3:8" s="27" customFormat="1" x14ac:dyDescent="0.2">
      <c r="C71" s="30"/>
      <c r="D71" s="7"/>
      <c r="E71" s="7"/>
      <c r="F71" s="7"/>
      <c r="G71" s="7"/>
      <c r="H71" s="7"/>
    </row>
    <row r="72" spans="3:8" s="27" customFormat="1" x14ac:dyDescent="0.2">
      <c r="C72" s="30"/>
      <c r="D72" s="7"/>
      <c r="E72" s="7"/>
      <c r="F72" s="7"/>
      <c r="G72" s="7"/>
      <c r="H72" s="7"/>
    </row>
    <row r="73" spans="3:8" s="27" customFormat="1" x14ac:dyDescent="0.2">
      <c r="C73" s="30"/>
      <c r="D73" s="7"/>
      <c r="E73" s="7"/>
      <c r="F73" s="7"/>
      <c r="G73" s="7"/>
      <c r="H73" s="7"/>
    </row>
    <row r="74" spans="3:8" s="27" customFormat="1" x14ac:dyDescent="0.2">
      <c r="C74" s="30"/>
      <c r="D74" s="7"/>
      <c r="E74" s="7"/>
      <c r="F74" s="7"/>
      <c r="G74" s="7"/>
      <c r="H74" s="7"/>
    </row>
    <row r="75" spans="3:8" s="27" customFormat="1" x14ac:dyDescent="0.2">
      <c r="C75" s="30"/>
      <c r="D75" s="7"/>
      <c r="E75" s="7"/>
      <c r="F75" s="7"/>
      <c r="G75" s="7"/>
      <c r="H75" s="7"/>
    </row>
    <row r="76" spans="3:8" s="27" customFormat="1" x14ac:dyDescent="0.2">
      <c r="C76" s="30"/>
      <c r="D76" s="7"/>
      <c r="E76" s="7"/>
      <c r="F76" s="7"/>
      <c r="G76" s="7"/>
      <c r="H76" s="7"/>
    </row>
    <row r="77" spans="3:8" s="27" customFormat="1" x14ac:dyDescent="0.2">
      <c r="C77" s="30"/>
      <c r="D77" s="7"/>
      <c r="E77" s="7"/>
      <c r="F77" s="7"/>
      <c r="G77" s="7"/>
      <c r="H77" s="7"/>
    </row>
    <row r="78" spans="3:8" s="27" customFormat="1" x14ac:dyDescent="0.2">
      <c r="C78" s="30"/>
      <c r="D78" s="7"/>
      <c r="E78" s="7"/>
      <c r="F78" s="7"/>
      <c r="G78" s="7"/>
      <c r="H78" s="7"/>
    </row>
    <row r="79" spans="3:8" s="27" customFormat="1" x14ac:dyDescent="0.2">
      <c r="C79" s="30"/>
      <c r="D79" s="7"/>
      <c r="E79" s="7"/>
      <c r="F79" s="7"/>
      <c r="G79" s="7"/>
      <c r="H79" s="7"/>
    </row>
    <row r="80" spans="3:8" s="27" customFormat="1" x14ac:dyDescent="0.2">
      <c r="C80" s="30"/>
      <c r="D80" s="7"/>
      <c r="E80" s="7"/>
      <c r="F80" s="7"/>
      <c r="G80" s="7"/>
      <c r="H80" s="7"/>
    </row>
    <row r="81" spans="3:8" s="27" customFormat="1" x14ac:dyDescent="0.2">
      <c r="C81" s="30"/>
      <c r="D81" s="7"/>
      <c r="E81" s="7"/>
      <c r="F81" s="7"/>
      <c r="G81" s="7"/>
      <c r="H81" s="7"/>
    </row>
    <row r="82" spans="3:8" s="27" customFormat="1" x14ac:dyDescent="0.2">
      <c r="C82" s="30"/>
      <c r="D82" s="7"/>
      <c r="E82" s="7"/>
      <c r="F82" s="7"/>
      <c r="G82" s="7"/>
      <c r="H82" s="7"/>
    </row>
    <row r="83" spans="3:8" s="27" customFormat="1" x14ac:dyDescent="0.2">
      <c r="C83" s="30"/>
      <c r="D83" s="7"/>
      <c r="E83" s="7"/>
      <c r="F83" s="7"/>
      <c r="G83" s="7"/>
      <c r="H83" s="7"/>
    </row>
    <row r="84" spans="3:8" s="27" customFormat="1" x14ac:dyDescent="0.2">
      <c r="C84" s="30"/>
      <c r="D84" s="7"/>
      <c r="E84" s="7"/>
      <c r="F84" s="7"/>
      <c r="G84" s="7"/>
      <c r="H84" s="7"/>
    </row>
    <row r="85" spans="3:8" s="27" customFormat="1" x14ac:dyDescent="0.2">
      <c r="C85" s="30"/>
      <c r="D85" s="7"/>
      <c r="E85" s="7"/>
      <c r="F85" s="7"/>
      <c r="G85" s="7"/>
      <c r="H85" s="7"/>
    </row>
    <row r="86" spans="3:8" s="27" customFormat="1" x14ac:dyDescent="0.2">
      <c r="C86" s="30"/>
      <c r="D86" s="7"/>
      <c r="E86" s="7"/>
      <c r="F86" s="7"/>
      <c r="G86" s="7"/>
      <c r="H86" s="7"/>
    </row>
    <row r="87" spans="3:8" s="27" customFormat="1" x14ac:dyDescent="0.2">
      <c r="C87" s="30"/>
      <c r="D87" s="7"/>
      <c r="E87" s="7"/>
      <c r="F87" s="7"/>
      <c r="G87" s="7"/>
      <c r="H87" s="7"/>
    </row>
    <row r="88" spans="3:8" s="27" customFormat="1" x14ac:dyDescent="0.2">
      <c r="C88" s="30"/>
      <c r="D88" s="7"/>
      <c r="E88" s="7"/>
      <c r="F88" s="7"/>
      <c r="G88" s="7"/>
      <c r="H88" s="7"/>
    </row>
    <row r="89" spans="3:8" s="27" customFormat="1" x14ac:dyDescent="0.2">
      <c r="C89" s="30"/>
      <c r="D89" s="7"/>
      <c r="E89" s="7"/>
      <c r="F89" s="7"/>
      <c r="G89" s="7"/>
      <c r="H89" s="7"/>
    </row>
    <row r="90" spans="3:8" s="27" customFormat="1" x14ac:dyDescent="0.2">
      <c r="C90" s="30"/>
      <c r="D90" s="7"/>
      <c r="E90" s="7"/>
      <c r="F90" s="7"/>
      <c r="G90" s="7"/>
      <c r="H90" s="7"/>
    </row>
    <row r="91" spans="3:8" s="27" customFormat="1" x14ac:dyDescent="0.2">
      <c r="C91" s="30"/>
      <c r="D91" s="7"/>
      <c r="E91" s="7"/>
      <c r="F91" s="7"/>
      <c r="G91" s="7"/>
      <c r="H91" s="7"/>
    </row>
    <row r="92" spans="3:8" s="27" customFormat="1" x14ac:dyDescent="0.2">
      <c r="C92" s="30"/>
      <c r="D92" s="7"/>
      <c r="E92" s="7"/>
      <c r="F92" s="7"/>
      <c r="G92" s="7"/>
      <c r="H92" s="7"/>
    </row>
    <row r="93" spans="3:8" s="27" customFormat="1" x14ac:dyDescent="0.2">
      <c r="C93" s="30"/>
      <c r="D93" s="7"/>
      <c r="E93" s="7"/>
      <c r="F93" s="7"/>
      <c r="G93" s="7"/>
      <c r="H93" s="7"/>
    </row>
    <row r="94" spans="3:8" s="27" customFormat="1" x14ac:dyDescent="0.2">
      <c r="C94" s="30"/>
      <c r="D94" s="7"/>
      <c r="E94" s="7"/>
      <c r="F94" s="7"/>
      <c r="G94" s="7"/>
      <c r="H94" s="7"/>
    </row>
    <row r="95" spans="3:8" s="27" customFormat="1" x14ac:dyDescent="0.2">
      <c r="C95" s="30"/>
      <c r="D95" s="7"/>
      <c r="E95" s="7"/>
      <c r="F95" s="7"/>
      <c r="G95" s="7"/>
      <c r="H95" s="7"/>
    </row>
    <row r="96" spans="3:8" s="27" customFormat="1" x14ac:dyDescent="0.2">
      <c r="C96" s="30"/>
      <c r="D96" s="7"/>
      <c r="E96" s="7"/>
      <c r="F96" s="7"/>
      <c r="G96" s="7"/>
      <c r="H96" s="7"/>
    </row>
    <row r="97" spans="1:9" s="27" customFormat="1" x14ac:dyDescent="0.2">
      <c r="C97" s="30"/>
      <c r="D97" s="7"/>
      <c r="E97" s="7"/>
      <c r="F97" s="7"/>
      <c r="G97" s="7"/>
      <c r="H97" s="7"/>
    </row>
    <row r="98" spans="1:9" s="27" customFormat="1" x14ac:dyDescent="0.2">
      <c r="C98" s="30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8"/>
      <c r="B100" s="29"/>
      <c r="C100" s="29"/>
    </row>
    <row r="101" spans="1:9" x14ac:dyDescent="0.2">
      <c r="A101" s="28"/>
      <c r="B101" s="29"/>
      <c r="C101" s="29"/>
    </row>
    <row r="102" spans="1:9" x14ac:dyDescent="0.2">
      <c r="A102" s="28"/>
      <c r="B102" s="29"/>
      <c r="C102" s="29"/>
    </row>
    <row r="103" spans="1:9" x14ac:dyDescent="0.2">
      <c r="A103" s="28"/>
      <c r="B103" s="29"/>
      <c r="C103" s="29"/>
    </row>
    <row r="104" spans="1:9" x14ac:dyDescent="0.2">
      <c r="A104" s="28"/>
      <c r="B104" s="29"/>
      <c r="C104" s="29"/>
    </row>
  </sheetData>
  <mergeCells count="17">
    <mergeCell ref="A1:I1"/>
    <mergeCell ref="A2:I2"/>
    <mergeCell ref="A3:I3"/>
    <mergeCell ref="A4:I4"/>
    <mergeCell ref="G26:H26"/>
    <mergeCell ref="A26:B26"/>
    <mergeCell ref="B10:C10"/>
    <mergeCell ref="G27:H27"/>
    <mergeCell ref="E26:F26"/>
    <mergeCell ref="E27:F27"/>
    <mergeCell ref="I26:J26"/>
    <mergeCell ref="I27:J27"/>
    <mergeCell ref="A27:B27"/>
    <mergeCell ref="C26:D26"/>
    <mergeCell ref="C27:D27"/>
    <mergeCell ref="B17:C17"/>
    <mergeCell ref="B18:C18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zoomScaleSheetLayoutView="100" workbookViewId="0">
      <selection activeCell="G11" sqref="A1:I11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30" customWidth="1"/>
    <col min="4" max="4" width="14.140625" style="30" customWidth="1"/>
    <col min="5" max="5" width="21.140625" style="30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</row>
    <row r="2" spans="1:9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</row>
    <row r="3" spans="1:9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</row>
    <row r="4" spans="1:9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</row>
    <row r="5" spans="1:9" s="30" customFormat="1" x14ac:dyDescent="0.2">
      <c r="A5" s="1"/>
      <c r="B5" s="1"/>
      <c r="C5" s="1"/>
      <c r="D5" s="1"/>
      <c r="E5" s="2"/>
      <c r="F5" s="3"/>
      <c r="G5" s="4"/>
    </row>
    <row r="6" spans="1:9" s="30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90" t="s">
        <v>56</v>
      </c>
      <c r="B7" s="224"/>
      <c r="C7" s="65"/>
      <c r="D7" s="65"/>
      <c r="E7" s="65"/>
      <c r="F7" s="68"/>
      <c r="G7" s="69" t="s">
        <v>54</v>
      </c>
    </row>
    <row r="8" spans="1:9" ht="12" x14ac:dyDescent="0.2">
      <c r="A8" s="70"/>
      <c r="B8" s="70"/>
      <c r="C8" s="70"/>
      <c r="D8" s="70"/>
      <c r="E8" s="70"/>
      <c r="F8" s="71"/>
      <c r="G8" s="72"/>
    </row>
    <row r="9" spans="1:9" ht="18.75" customHeight="1" x14ac:dyDescent="0.2">
      <c r="A9" s="59" t="s">
        <v>42</v>
      </c>
      <c r="B9" s="167" t="s">
        <v>43</v>
      </c>
      <c r="C9" s="194"/>
      <c r="D9" s="162"/>
      <c r="E9" s="147"/>
      <c r="F9" s="73" t="s">
        <v>44</v>
      </c>
      <c r="G9" s="74" t="s">
        <v>55</v>
      </c>
    </row>
    <row r="10" spans="1:9" ht="20.100000000000001" customHeight="1" x14ac:dyDescent="0.2">
      <c r="A10" s="31">
        <v>1151100000</v>
      </c>
      <c r="B10" s="340" t="s">
        <v>184</v>
      </c>
      <c r="C10" s="341"/>
      <c r="D10" s="341"/>
      <c r="E10" s="342"/>
      <c r="F10" s="246">
        <v>948084.31</v>
      </c>
      <c r="G10" s="243" t="s">
        <v>262</v>
      </c>
    </row>
    <row r="11" spans="1:9" ht="21" customHeight="1" x14ac:dyDescent="0.2">
      <c r="A11" s="75"/>
      <c r="B11" s="191" t="s">
        <v>135</v>
      </c>
      <c r="C11" s="192"/>
      <c r="D11" s="192"/>
      <c r="E11" s="193"/>
      <c r="F11" s="76">
        <f>SUM(F10:F10)</f>
        <v>948084.31</v>
      </c>
      <c r="G11" s="77"/>
    </row>
    <row r="20" spans="1:7" x14ac:dyDescent="0.2">
      <c r="A20" s="337"/>
      <c r="B20" s="337"/>
      <c r="C20" s="326"/>
      <c r="D20" s="326"/>
      <c r="E20" s="38"/>
      <c r="F20" s="184"/>
      <c r="G20" s="38"/>
    </row>
    <row r="21" spans="1:7" x14ac:dyDescent="0.2">
      <c r="A21" s="325"/>
      <c r="B21" s="325"/>
      <c r="C21" s="327"/>
      <c r="D21" s="327"/>
      <c r="E21" s="41"/>
      <c r="F21" s="183"/>
      <c r="G21" s="183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24" zoomScaleNormal="100" zoomScaleSheetLayoutView="100" workbookViewId="0">
      <selection activeCell="J36" sqref="A1:J36"/>
    </sheetView>
  </sheetViews>
  <sheetFormatPr baseColWidth="10" defaultRowHeight="11.25" x14ac:dyDescent="0.2"/>
  <cols>
    <col min="1" max="1" width="12.42578125" style="6" customWidth="1"/>
    <col min="2" max="2" width="13.5703125" style="6" customWidth="1"/>
    <col min="3" max="3" width="17.140625" style="30" customWidth="1"/>
    <col min="4" max="4" width="24.5703125" style="30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95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  <c r="K1" s="304"/>
      <c r="L1" s="304"/>
    </row>
    <row r="2" spans="1:12" s="295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  <c r="K2" s="305"/>
      <c r="L2" s="305"/>
    </row>
    <row r="3" spans="1:12" s="295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  <c r="K3" s="305"/>
      <c r="L3" s="305"/>
    </row>
    <row r="4" spans="1:12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7"/>
      <c r="L4" s="5"/>
    </row>
    <row r="5" spans="1:12" s="30" customFormat="1" x14ac:dyDescent="0.2">
      <c r="A5" s="293"/>
      <c r="B5" s="293"/>
      <c r="C5" s="293"/>
      <c r="D5" s="293"/>
      <c r="E5" s="294"/>
      <c r="F5" s="3"/>
      <c r="G5" s="4"/>
      <c r="H5" s="295"/>
      <c r="I5" s="295"/>
      <c r="J5" s="7"/>
      <c r="L5" s="5"/>
    </row>
    <row r="6" spans="1:12" s="30" customFormat="1" x14ac:dyDescent="0.2">
      <c r="A6" s="293"/>
      <c r="B6" s="293"/>
      <c r="C6" s="293"/>
      <c r="D6" s="293"/>
      <c r="E6" s="294"/>
      <c r="F6" s="3"/>
      <c r="G6" s="4"/>
      <c r="H6" s="295"/>
      <c r="I6" s="295"/>
      <c r="J6" s="7"/>
      <c r="L6" s="5"/>
    </row>
    <row r="7" spans="1:12" ht="11.25" customHeight="1" x14ac:dyDescent="0.2">
      <c r="A7" s="185" t="s">
        <v>57</v>
      </c>
      <c r="B7" s="161"/>
      <c r="C7" s="161"/>
      <c r="D7" s="186"/>
      <c r="E7" s="78"/>
      <c r="F7" s="78"/>
      <c r="G7" s="78"/>
      <c r="H7" s="57" t="s">
        <v>58</v>
      </c>
      <c r="I7" s="56"/>
      <c r="J7" s="56"/>
    </row>
    <row r="8" spans="1:12" ht="12" x14ac:dyDescent="0.2">
      <c r="A8" s="79"/>
      <c r="B8" s="79"/>
      <c r="C8" s="79"/>
      <c r="D8" s="79"/>
      <c r="E8" s="78"/>
      <c r="F8" s="80"/>
      <c r="G8" s="80"/>
      <c r="H8" s="81"/>
      <c r="I8" s="56"/>
      <c r="J8" s="56"/>
    </row>
    <row r="9" spans="1:12" ht="15" customHeight="1" x14ac:dyDescent="0.2">
      <c r="A9" s="48" t="s">
        <v>42</v>
      </c>
      <c r="B9" s="167" t="s">
        <v>43</v>
      </c>
      <c r="C9" s="162"/>
      <c r="D9" s="147"/>
      <c r="E9" s="157" t="s">
        <v>59</v>
      </c>
      <c r="F9" s="82" t="s">
        <v>60</v>
      </c>
      <c r="G9" s="82" t="s">
        <v>61</v>
      </c>
      <c r="H9" s="50" t="s">
        <v>62</v>
      </c>
      <c r="I9" s="56"/>
      <c r="J9" s="56"/>
    </row>
    <row r="10" spans="1:12" ht="12" x14ac:dyDescent="0.2">
      <c r="A10" s="31">
        <v>123100000</v>
      </c>
      <c r="B10" s="330" t="s">
        <v>185</v>
      </c>
      <c r="C10" s="343"/>
      <c r="D10" s="331"/>
      <c r="E10" s="32">
        <v>2614587</v>
      </c>
      <c r="F10" s="32">
        <v>2614587</v>
      </c>
      <c r="G10" s="32">
        <f>F10-E10</f>
        <v>0</v>
      </c>
      <c r="H10" s="321" t="s">
        <v>263</v>
      </c>
      <c r="I10" s="56"/>
      <c r="J10" s="56"/>
    </row>
    <row r="11" spans="1:12" s="25" customFormat="1" ht="12" x14ac:dyDescent="0.2">
      <c r="A11" s="31">
        <v>1233000000</v>
      </c>
      <c r="B11" s="330" t="s">
        <v>241</v>
      </c>
      <c r="C11" s="343"/>
      <c r="D11" s="331"/>
      <c r="E11" s="320">
        <v>42559324.729999997</v>
      </c>
      <c r="F11" s="32">
        <v>42559324.729999997</v>
      </c>
      <c r="G11" s="32">
        <f t="shared" ref="G11" si="0">F11-E11</f>
        <v>0</v>
      </c>
      <c r="H11" s="321" t="s">
        <v>263</v>
      </c>
      <c r="I11" s="56"/>
      <c r="J11" s="56"/>
    </row>
    <row r="12" spans="1:12" ht="12" x14ac:dyDescent="0.2">
      <c r="A12" s="67"/>
      <c r="B12" s="159" t="s">
        <v>166</v>
      </c>
      <c r="C12" s="163"/>
      <c r="D12" s="160"/>
      <c r="E12" s="158">
        <f>SUM(E10:E11)</f>
        <v>45173911.729999997</v>
      </c>
      <c r="F12" s="64">
        <f>SUM(F10:F11)</f>
        <v>45173911.729999997</v>
      </c>
      <c r="G12" s="64">
        <f>SUM(G10:G11)</f>
        <v>0</v>
      </c>
      <c r="H12" s="64"/>
      <c r="I12" s="56"/>
      <c r="J12" s="56"/>
    </row>
    <row r="13" spans="1:12" ht="12" x14ac:dyDescent="0.2">
      <c r="A13" s="65"/>
      <c r="B13" s="65"/>
      <c r="C13" s="65"/>
      <c r="D13" s="65"/>
      <c r="E13" s="66"/>
      <c r="F13" s="66"/>
      <c r="G13" s="66"/>
      <c r="H13" s="65"/>
      <c r="I13" s="56"/>
      <c r="J13" s="56"/>
    </row>
    <row r="14" spans="1:12" ht="12" x14ac:dyDescent="0.2">
      <c r="A14" s="65"/>
      <c r="B14" s="65"/>
      <c r="C14" s="65"/>
      <c r="D14" s="65"/>
      <c r="E14" s="66"/>
      <c r="F14" s="66"/>
      <c r="G14" s="66"/>
      <c r="H14" s="65"/>
      <c r="I14" s="56"/>
      <c r="J14" s="56"/>
    </row>
    <row r="15" spans="1:12" ht="11.25" customHeight="1" x14ac:dyDescent="0.2">
      <c r="A15" s="185" t="s">
        <v>63</v>
      </c>
      <c r="B15" s="224"/>
      <c r="C15" s="65"/>
      <c r="D15" s="65"/>
      <c r="E15" s="78"/>
      <c r="F15" s="78"/>
      <c r="G15" s="78"/>
      <c r="H15" s="57" t="s">
        <v>58</v>
      </c>
      <c r="I15" s="56"/>
      <c r="J15" s="56"/>
    </row>
    <row r="16" spans="1:12" ht="12.75" customHeight="1" x14ac:dyDescent="0.2">
      <c r="A16" s="70"/>
      <c r="B16" s="70"/>
      <c r="C16" s="70"/>
      <c r="D16" s="70"/>
      <c r="E16" s="84"/>
      <c r="F16" s="45"/>
      <c r="G16" s="45"/>
      <c r="H16" s="56"/>
      <c r="I16" s="56"/>
      <c r="J16" s="56"/>
    </row>
    <row r="17" spans="1:10" ht="15" customHeight="1" x14ac:dyDescent="0.2">
      <c r="A17" s="48" t="s">
        <v>42</v>
      </c>
      <c r="B17" s="167" t="s">
        <v>43</v>
      </c>
      <c r="C17" s="162"/>
      <c r="D17" s="147"/>
      <c r="E17" s="157" t="s">
        <v>59</v>
      </c>
      <c r="F17" s="82" t="s">
        <v>60</v>
      </c>
      <c r="G17" s="82" t="s">
        <v>61</v>
      </c>
      <c r="H17" s="50" t="s">
        <v>62</v>
      </c>
      <c r="I17" s="56"/>
      <c r="J17" s="56"/>
    </row>
    <row r="18" spans="1:10" ht="12" x14ac:dyDescent="0.2">
      <c r="A18" s="31">
        <v>1241100000</v>
      </c>
      <c r="B18" s="330" t="s">
        <v>186</v>
      </c>
      <c r="C18" s="343"/>
      <c r="D18" s="331"/>
      <c r="E18" s="32">
        <v>7817729.04</v>
      </c>
      <c r="F18" s="32">
        <v>9033312.1199999992</v>
      </c>
      <c r="G18" s="32">
        <f>F18-E18</f>
        <v>1215583.0799999991</v>
      </c>
      <c r="H18" s="83" t="s">
        <v>263</v>
      </c>
      <c r="I18" s="56"/>
    </row>
    <row r="19" spans="1:10" s="25" customFormat="1" ht="12" x14ac:dyDescent="0.2">
      <c r="A19" s="31">
        <v>1241200000</v>
      </c>
      <c r="B19" s="330" t="s">
        <v>264</v>
      </c>
      <c r="C19" s="343"/>
      <c r="D19" s="331"/>
      <c r="E19" s="32">
        <v>81432</v>
      </c>
      <c r="F19" s="32">
        <v>207416.84</v>
      </c>
      <c r="G19" s="32">
        <f t="shared" ref="G19:G27" si="1">F19-E19</f>
        <v>125984.84</v>
      </c>
      <c r="H19" s="83" t="s">
        <v>263</v>
      </c>
      <c r="I19" s="56"/>
    </row>
    <row r="20" spans="1:10" s="25" customFormat="1" ht="12" x14ac:dyDescent="0.2">
      <c r="A20" s="31">
        <v>1241300000</v>
      </c>
      <c r="B20" s="330" t="s">
        <v>265</v>
      </c>
      <c r="C20" s="343"/>
      <c r="D20" s="331"/>
      <c r="E20" s="32">
        <v>5483005.9000000004</v>
      </c>
      <c r="F20" s="32">
        <v>7801829.1500000004</v>
      </c>
      <c r="G20" s="32">
        <f t="shared" si="1"/>
        <v>2318823.25</v>
      </c>
      <c r="H20" s="83" t="s">
        <v>263</v>
      </c>
      <c r="I20" s="56"/>
    </row>
    <row r="21" spans="1:10" s="30" customFormat="1" ht="12" x14ac:dyDescent="0.2">
      <c r="A21" s="31">
        <v>1241900000</v>
      </c>
      <c r="B21" s="330" t="s">
        <v>266</v>
      </c>
      <c r="C21" s="343"/>
      <c r="D21" s="331"/>
      <c r="E21" s="32">
        <v>895813.95</v>
      </c>
      <c r="F21" s="32">
        <v>1140163.42</v>
      </c>
      <c r="G21" s="32">
        <f t="shared" si="1"/>
        <v>244349.46999999997</v>
      </c>
      <c r="H21" s="83" t="s">
        <v>263</v>
      </c>
      <c r="I21" s="56"/>
    </row>
    <row r="22" spans="1:10" s="30" customFormat="1" ht="12" x14ac:dyDescent="0.2">
      <c r="A22" s="31">
        <v>1242100000</v>
      </c>
      <c r="B22" s="330" t="s">
        <v>187</v>
      </c>
      <c r="C22" s="343"/>
      <c r="D22" s="331"/>
      <c r="E22" s="32">
        <v>0</v>
      </c>
      <c r="F22" s="32">
        <v>14000.09</v>
      </c>
      <c r="G22" s="32">
        <f t="shared" si="1"/>
        <v>14000.09</v>
      </c>
      <c r="H22" s="83" t="s">
        <v>263</v>
      </c>
      <c r="I22" s="56"/>
    </row>
    <row r="23" spans="1:10" s="30" customFormat="1" ht="12" x14ac:dyDescent="0.2">
      <c r="A23" s="31">
        <v>1244100000</v>
      </c>
      <c r="B23" s="330" t="s">
        <v>188</v>
      </c>
      <c r="C23" s="343"/>
      <c r="D23" s="331"/>
      <c r="E23" s="32">
        <v>2069402</v>
      </c>
      <c r="F23" s="32">
        <v>2640938</v>
      </c>
      <c r="G23" s="32">
        <f t="shared" si="1"/>
        <v>571536</v>
      </c>
      <c r="H23" s="83" t="s">
        <v>263</v>
      </c>
      <c r="I23" s="56"/>
    </row>
    <row r="24" spans="1:10" s="30" customFormat="1" ht="12" x14ac:dyDescent="0.2">
      <c r="A24" s="31">
        <v>1244900000</v>
      </c>
      <c r="B24" s="330" t="s">
        <v>189</v>
      </c>
      <c r="C24" s="343"/>
      <c r="D24" s="331"/>
      <c r="E24" s="32">
        <v>449300</v>
      </c>
      <c r="F24" s="32">
        <v>487099.99</v>
      </c>
      <c r="G24" s="32">
        <f t="shared" si="1"/>
        <v>37799.989999999991</v>
      </c>
      <c r="H24" s="83" t="s">
        <v>263</v>
      </c>
      <c r="I24" s="56"/>
    </row>
    <row r="25" spans="1:10" s="25" customFormat="1" ht="12" x14ac:dyDescent="0.2">
      <c r="A25" s="31">
        <v>1246400000</v>
      </c>
      <c r="B25" s="330" t="s">
        <v>190</v>
      </c>
      <c r="C25" s="343"/>
      <c r="D25" s="331"/>
      <c r="E25" s="32">
        <v>0</v>
      </c>
      <c r="F25" s="32">
        <v>247569.98</v>
      </c>
      <c r="G25" s="32">
        <f t="shared" si="1"/>
        <v>247569.98</v>
      </c>
      <c r="H25" s="83" t="s">
        <v>263</v>
      </c>
      <c r="I25" s="56"/>
    </row>
    <row r="26" spans="1:10" s="25" customFormat="1" ht="12" x14ac:dyDescent="0.2">
      <c r="A26" s="31">
        <v>1246500000</v>
      </c>
      <c r="B26" s="330" t="s">
        <v>267</v>
      </c>
      <c r="C26" s="343"/>
      <c r="D26" s="331"/>
      <c r="E26" s="32">
        <v>2069639.34</v>
      </c>
      <c r="F26" s="32">
        <v>2101943.02</v>
      </c>
      <c r="G26" s="32">
        <f t="shared" si="1"/>
        <v>32303.679999999935</v>
      </c>
      <c r="H26" s="83" t="s">
        <v>263</v>
      </c>
      <c r="I26" s="56"/>
    </row>
    <row r="27" spans="1:10" s="25" customFormat="1" ht="12" x14ac:dyDescent="0.2">
      <c r="A27" s="31">
        <v>1246700000</v>
      </c>
      <c r="B27" s="330" t="s">
        <v>268</v>
      </c>
      <c r="C27" s="343"/>
      <c r="D27" s="331"/>
      <c r="E27" s="32">
        <v>261261.49</v>
      </c>
      <c r="F27" s="32">
        <v>354536.17</v>
      </c>
      <c r="G27" s="32">
        <f t="shared" si="1"/>
        <v>93274.68</v>
      </c>
      <c r="H27" s="83" t="s">
        <v>263</v>
      </c>
      <c r="I27" s="56"/>
    </row>
    <row r="28" spans="1:10" ht="12" x14ac:dyDescent="0.2">
      <c r="A28" s="67"/>
      <c r="B28" s="159" t="s">
        <v>137</v>
      </c>
      <c r="C28" s="163"/>
      <c r="D28" s="160"/>
      <c r="E28" s="158">
        <f>SUM(E18:E27)</f>
        <v>19127583.719999999</v>
      </c>
      <c r="F28" s="64">
        <f>SUM(F18:F27)</f>
        <v>24028808.780000001</v>
      </c>
      <c r="G28" s="64">
        <f>SUM(G18:G27)</f>
        <v>4901225.0599999987</v>
      </c>
      <c r="H28" s="64"/>
      <c r="I28" s="56"/>
      <c r="J28" s="87"/>
    </row>
    <row r="29" spans="1:10" s="8" customFormat="1" ht="12" x14ac:dyDescent="0.2">
      <c r="A29" s="85"/>
      <c r="B29" s="85"/>
      <c r="C29" s="85"/>
      <c r="D29" s="85"/>
      <c r="E29" s="86"/>
      <c r="F29" s="86"/>
      <c r="G29" s="86"/>
      <c r="H29" s="86"/>
      <c r="I29" s="87"/>
      <c r="J29" s="56"/>
    </row>
    <row r="30" spans="1:10" s="8" customFormat="1" ht="12" x14ac:dyDescent="0.2">
      <c r="A30" s="85"/>
      <c r="B30" s="85"/>
      <c r="C30" s="85"/>
      <c r="D30" s="85"/>
      <c r="E30" s="86"/>
      <c r="F30" s="86"/>
      <c r="G30" s="86"/>
      <c r="H30" s="86"/>
      <c r="I30" s="87"/>
      <c r="J30" s="56"/>
    </row>
    <row r="31" spans="1:10" ht="12" x14ac:dyDescent="0.2">
      <c r="A31" s="56"/>
      <c r="B31" s="56"/>
      <c r="C31" s="56"/>
      <c r="D31" s="56"/>
      <c r="E31" s="45"/>
      <c r="F31" s="45"/>
      <c r="G31" s="45"/>
      <c r="H31" s="56"/>
      <c r="I31" s="56"/>
      <c r="J31" s="56"/>
    </row>
    <row r="32" spans="1:10" ht="12" x14ac:dyDescent="0.2">
      <c r="A32" s="226" t="s">
        <v>180</v>
      </c>
      <c r="B32" s="229"/>
      <c r="C32" s="229"/>
      <c r="D32" s="230"/>
      <c r="E32" s="78"/>
      <c r="F32" s="78"/>
      <c r="G32" s="78"/>
      <c r="H32" s="56"/>
      <c r="I32" s="57" t="s">
        <v>58</v>
      </c>
      <c r="J32" s="50" t="s">
        <v>141</v>
      </c>
    </row>
    <row r="33" spans="1:10" ht="12" x14ac:dyDescent="0.2">
      <c r="A33" s="70"/>
      <c r="B33" s="70"/>
      <c r="C33" s="70"/>
      <c r="D33" s="70"/>
      <c r="E33" s="84"/>
      <c r="F33" s="45"/>
      <c r="G33" s="45"/>
      <c r="H33" s="56"/>
      <c r="I33" s="56"/>
      <c r="J33" s="244"/>
    </row>
    <row r="34" spans="1:10" ht="27.95" customHeight="1" x14ac:dyDescent="0.2">
      <c r="A34" s="59" t="s">
        <v>42</v>
      </c>
      <c r="B34" s="167" t="s">
        <v>43</v>
      </c>
      <c r="C34" s="162"/>
      <c r="D34" s="147"/>
      <c r="E34" s="157" t="s">
        <v>59</v>
      </c>
      <c r="F34" s="82" t="s">
        <v>60</v>
      </c>
      <c r="G34" s="82" t="s">
        <v>61</v>
      </c>
      <c r="H34" s="50" t="s">
        <v>62</v>
      </c>
      <c r="I34" s="50" t="s">
        <v>140</v>
      </c>
      <c r="J34" s="64"/>
    </row>
    <row r="35" spans="1:10" s="8" customFormat="1" ht="12" x14ac:dyDescent="0.2">
      <c r="A35" s="242">
        <v>126300000</v>
      </c>
      <c r="B35" s="330" t="s">
        <v>254</v>
      </c>
      <c r="C35" s="343"/>
      <c r="D35" s="331"/>
      <c r="E35" s="32">
        <v>13669181.82</v>
      </c>
      <c r="F35" s="32">
        <v>13669181.82</v>
      </c>
      <c r="G35" s="32">
        <f>F35-E35</f>
        <v>0</v>
      </c>
      <c r="H35" s="243" t="s">
        <v>191</v>
      </c>
      <c r="I35" s="243" t="s">
        <v>172</v>
      </c>
      <c r="J35" s="56"/>
    </row>
    <row r="36" spans="1:10" ht="12" x14ac:dyDescent="0.2">
      <c r="A36" s="67"/>
      <c r="B36" s="159" t="s">
        <v>138</v>
      </c>
      <c r="C36" s="163"/>
      <c r="D36" s="160"/>
      <c r="E36" s="158">
        <f>SUM(E35:E35)</f>
        <v>13669181.82</v>
      </c>
      <c r="F36" s="158">
        <f>SUM(F35:F35)</f>
        <v>13669181.82</v>
      </c>
      <c r="G36" s="158">
        <f>SUM(G35:G35)</f>
        <v>0</v>
      </c>
      <c r="H36" s="64"/>
      <c r="I36" s="64"/>
      <c r="J36" s="56"/>
    </row>
    <row r="37" spans="1:10" ht="12" x14ac:dyDescent="0.2">
      <c r="A37" s="56"/>
      <c r="B37" s="56"/>
      <c r="C37" s="56"/>
      <c r="D37" s="56"/>
      <c r="E37" s="45"/>
      <c r="F37" s="45"/>
      <c r="G37" s="45"/>
      <c r="H37" s="56"/>
      <c r="I37" s="56"/>
    </row>
    <row r="38" spans="1:10" ht="12" x14ac:dyDescent="0.2">
      <c r="A38" s="56"/>
      <c r="B38" s="56"/>
      <c r="C38" s="56"/>
      <c r="D38" s="56"/>
      <c r="E38" s="45"/>
      <c r="F38" s="45"/>
      <c r="G38" s="45"/>
      <c r="H38" s="56"/>
      <c r="I38" s="56"/>
    </row>
    <row r="41" spans="1:10" x14ac:dyDescent="0.2">
      <c r="J41" s="318"/>
    </row>
    <row r="42" spans="1:10" x14ac:dyDescent="0.2">
      <c r="J42" s="317"/>
    </row>
    <row r="43" spans="1:10" x14ac:dyDescent="0.2">
      <c r="I43" s="318"/>
    </row>
    <row r="44" spans="1:10" ht="25.5" customHeight="1" x14ac:dyDescent="0.2">
      <c r="I44" s="317"/>
    </row>
  </sheetData>
  <mergeCells count="17">
    <mergeCell ref="B35:D35"/>
    <mergeCell ref="B23:D23"/>
    <mergeCell ref="A1:I1"/>
    <mergeCell ref="A2:I2"/>
    <mergeCell ref="A3:I3"/>
    <mergeCell ref="B10:D10"/>
    <mergeCell ref="B11:D11"/>
    <mergeCell ref="B24:D24"/>
    <mergeCell ref="B25:D25"/>
    <mergeCell ref="B26:D26"/>
    <mergeCell ref="B27:D27"/>
    <mergeCell ref="A4:I4"/>
    <mergeCell ref="B18:D18"/>
    <mergeCell ref="B19:D19"/>
    <mergeCell ref="B20:D20"/>
    <mergeCell ref="B21:D21"/>
    <mergeCell ref="B22:D22"/>
  </mergeCells>
  <dataValidations count="8">
    <dataValidation allowBlank="1" showInputMessage="1" showErrorMessage="1" prompt="Criterio para la aplicación de depreciación: anual, mensual, trimestral, etc." sqref="H9 H17 H34"/>
    <dataValidation allowBlank="1" showInputMessage="1" showErrorMessage="1" prompt="Diferencia entre el saldo final y el inicial presentados." sqref="G9 G17 G34"/>
    <dataValidation allowBlank="1" showInputMessage="1" showErrorMessage="1" prompt="Corresponde al nombre o descripción de la cuenta de acuerdo al Plan de Cuentas emitido por el CONAC." sqref="B9:D9 B17:D17 B34:D34"/>
    <dataValidation allowBlank="1" showInputMessage="1" showErrorMessage="1" prompt="Indicar el método de depreciación." sqref="I34"/>
    <dataValidation allowBlank="1" showInputMessage="1" showErrorMessage="1" prompt="Indicar la tasa de aplicación." sqref="J32"/>
    <dataValidation allowBlank="1" showInputMessage="1" showErrorMessage="1" prompt="Corresponde al número de la cuenta de acuerdo al Plan de Cuentas emitido por el CONAC (DOF 23/12/2015)." sqref="A9 A17 A34"/>
    <dataValidation allowBlank="1" showInputMessage="1" showErrorMessage="1" prompt="Saldo al 31 de diciembre del año anterior del ejercio que se presenta." sqref="E9 E17 E34"/>
    <dataValidation allowBlank="1" showInputMessage="1" showErrorMessage="1" prompt="Importe final del periodo que corresponde la información financiera trimestral que se presenta." sqref="F9 F17 F34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zoomScaleSheetLayoutView="100" workbookViewId="0">
      <selection activeCell="H12" sqref="A1:I12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30" customWidth="1"/>
    <col min="4" max="4" width="17.5703125" style="30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3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  <c r="K1" s="304"/>
    </row>
    <row r="2" spans="1:11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  <c r="K2" s="305"/>
    </row>
    <row r="3" spans="1:11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  <c r="K3" s="305"/>
    </row>
    <row r="4" spans="1:11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3"/>
      <c r="K4" s="4"/>
    </row>
    <row r="5" spans="1:11" s="30" customFormat="1" x14ac:dyDescent="0.2">
      <c r="A5" s="293"/>
      <c r="B5" s="293"/>
      <c r="C5" s="293"/>
      <c r="D5" s="293"/>
      <c r="E5" s="294"/>
      <c r="F5" s="3"/>
      <c r="G5" s="4"/>
      <c r="H5" s="295"/>
      <c r="I5" s="295"/>
      <c r="J5" s="3"/>
      <c r="K5" s="4"/>
    </row>
    <row r="6" spans="1:11" s="30" customFormat="1" x14ac:dyDescent="0.2">
      <c r="A6" s="293"/>
      <c r="B6" s="293"/>
      <c r="C6" s="293"/>
      <c r="D6" s="293"/>
      <c r="E6" s="294"/>
      <c r="F6" s="3"/>
      <c r="G6" s="4"/>
      <c r="H6" s="295"/>
      <c r="I6" s="295"/>
      <c r="J6" s="3"/>
      <c r="K6" s="4"/>
    </row>
    <row r="7" spans="1:11" ht="11.25" customHeight="1" x14ac:dyDescent="0.2">
      <c r="A7" s="88" t="s">
        <v>79</v>
      </c>
      <c r="B7" s="88"/>
      <c r="C7" s="91"/>
      <c r="D7" s="91"/>
      <c r="E7" s="89"/>
      <c r="F7" s="89"/>
      <c r="G7" s="89"/>
      <c r="H7" s="90" t="s">
        <v>64</v>
      </c>
    </row>
    <row r="8" spans="1:11" s="8" customFormat="1" ht="12" x14ac:dyDescent="0.2">
      <c r="A8" s="91"/>
      <c r="B8" s="91"/>
      <c r="C8" s="91"/>
      <c r="D8" s="91"/>
      <c r="E8" s="89"/>
      <c r="F8" s="89"/>
      <c r="G8" s="89"/>
      <c r="H8" s="87"/>
    </row>
    <row r="9" spans="1:11" ht="15" customHeight="1" x14ac:dyDescent="0.2">
      <c r="A9" s="48" t="s">
        <v>42</v>
      </c>
      <c r="B9" s="237" t="s">
        <v>43</v>
      </c>
      <c r="C9" s="238"/>
      <c r="D9" s="239"/>
      <c r="E9" s="82" t="s">
        <v>59</v>
      </c>
      <c r="F9" s="82" t="s">
        <v>60</v>
      </c>
      <c r="G9" s="82" t="s">
        <v>61</v>
      </c>
      <c r="H9" s="322" t="s">
        <v>62</v>
      </c>
    </row>
    <row r="10" spans="1:11" s="30" customFormat="1" ht="15" customHeight="1" x14ac:dyDescent="0.2">
      <c r="A10" s="241">
        <v>1251000000</v>
      </c>
      <c r="B10" s="344" t="s">
        <v>243</v>
      </c>
      <c r="C10" s="345"/>
      <c r="D10" s="346"/>
      <c r="E10" s="265">
        <v>0</v>
      </c>
      <c r="F10" s="265">
        <v>21112</v>
      </c>
      <c r="G10" s="265">
        <f>F10-E10</f>
        <v>21112</v>
      </c>
      <c r="H10" s="240" t="s">
        <v>173</v>
      </c>
    </row>
    <row r="11" spans="1:11" ht="20.100000000000001" customHeight="1" x14ac:dyDescent="0.2">
      <c r="A11" s="33">
        <v>1254100000</v>
      </c>
      <c r="B11" s="330" t="s">
        <v>269</v>
      </c>
      <c r="C11" s="343"/>
      <c r="D11" s="331"/>
      <c r="E11" s="266">
        <v>533682.07999999996</v>
      </c>
      <c r="F11" s="266">
        <v>701121.26</v>
      </c>
      <c r="G11" s="266">
        <f>F11-E11</f>
        <v>167439.18000000005</v>
      </c>
      <c r="H11" s="240" t="s">
        <v>173</v>
      </c>
    </row>
    <row r="12" spans="1:11" ht="12" x14ac:dyDescent="0.2">
      <c r="A12" s="67"/>
      <c r="B12" s="159" t="s">
        <v>139</v>
      </c>
      <c r="C12" s="163"/>
      <c r="D12" s="188"/>
      <c r="E12" s="267">
        <f>SUM(E10:E11)</f>
        <v>533682.07999999996</v>
      </c>
      <c r="F12" s="267">
        <f t="shared" ref="F12:G12" si="0">SUM(F10:F11)</f>
        <v>722233.26</v>
      </c>
      <c r="G12" s="267">
        <f t="shared" si="0"/>
        <v>188551.18000000005</v>
      </c>
      <c r="H12" s="268"/>
    </row>
    <row r="13" spans="1:11" ht="12" x14ac:dyDescent="0.2">
      <c r="A13" s="65"/>
      <c r="B13" s="65"/>
      <c r="C13" s="65"/>
      <c r="D13" s="65"/>
      <c r="E13" s="66"/>
      <c r="F13" s="66"/>
      <c r="G13" s="66"/>
      <c r="H13" s="65"/>
    </row>
    <row r="14" spans="1:11" s="30" customFormat="1" ht="12" x14ac:dyDescent="0.2">
      <c r="A14" s="65"/>
      <c r="B14" s="65"/>
      <c r="C14" s="65"/>
      <c r="D14" s="65"/>
      <c r="E14" s="66"/>
      <c r="F14" s="66"/>
      <c r="G14" s="66"/>
      <c r="H14" s="65"/>
    </row>
    <row r="15" spans="1:11" s="30" customFormat="1" ht="12" x14ac:dyDescent="0.2">
      <c r="A15" s="65"/>
      <c r="B15" s="65"/>
      <c r="C15" s="65"/>
      <c r="D15" s="65"/>
      <c r="E15" s="66"/>
      <c r="F15" s="66"/>
      <c r="G15" s="66"/>
      <c r="H15" s="65"/>
    </row>
    <row r="16" spans="1:11" ht="12" x14ac:dyDescent="0.2">
      <c r="A16" s="65"/>
      <c r="B16" s="65"/>
      <c r="C16" s="65"/>
      <c r="D16" s="65"/>
      <c r="E16" s="66"/>
      <c r="F16" s="66"/>
      <c r="G16" s="66"/>
      <c r="H16" s="65"/>
    </row>
    <row r="17" spans="1:9" ht="12" x14ac:dyDescent="0.2">
      <c r="A17" s="65"/>
      <c r="B17" s="65"/>
      <c r="C17" s="65"/>
      <c r="D17" s="65"/>
      <c r="E17" s="66"/>
      <c r="F17" s="66"/>
      <c r="G17" s="66"/>
      <c r="H17" s="65"/>
    </row>
    <row r="25" spans="1:9" x14ac:dyDescent="0.2">
      <c r="A25" s="337"/>
      <c r="B25" s="337"/>
      <c r="C25" s="326"/>
      <c r="D25" s="326"/>
      <c r="E25" s="38"/>
      <c r="F25" s="332"/>
      <c r="G25" s="332"/>
      <c r="H25" s="38"/>
    </row>
    <row r="26" spans="1:9" ht="27" customHeight="1" x14ac:dyDescent="0.2">
      <c r="A26" s="325"/>
      <c r="B26" s="325"/>
      <c r="C26" s="327"/>
      <c r="D26" s="327"/>
      <c r="E26" s="41"/>
      <c r="F26" s="327"/>
      <c r="G26" s="327"/>
      <c r="H26" s="327"/>
      <c r="I26" s="327"/>
    </row>
  </sheetData>
  <mergeCells count="13">
    <mergeCell ref="A26:B26"/>
    <mergeCell ref="C26:D26"/>
    <mergeCell ref="F25:G25"/>
    <mergeCell ref="F26:G26"/>
    <mergeCell ref="H26:I26"/>
    <mergeCell ref="A25:B25"/>
    <mergeCell ref="C25:D25"/>
    <mergeCell ref="B10:D10"/>
    <mergeCell ref="B11:D11"/>
    <mergeCell ref="A1:I1"/>
    <mergeCell ref="A2:I2"/>
    <mergeCell ref="A3:I3"/>
    <mergeCell ref="A4:I4"/>
  </mergeCells>
  <dataValidations count="6">
    <dataValidation allowBlank="1" showInputMessage="1" showErrorMessage="1" prompt="Corresponde al nombre o descripción de la cuenta de acuerdo al Plan de Cuentas emitido por el CONAC." sqref="B9:B10 C9:D9"/>
    <dataValidation allowBlank="1" showInputMessage="1" showErrorMessage="1" prompt="Diferencia entre el saldo final y el inicial presentados." sqref="G9:G10"/>
    <dataValidation allowBlank="1" showInputMessage="1" showErrorMessage="1" prompt="Indicar el medio como se está amortizando el intangible, por tiempo, por uso." sqref="H9"/>
    <dataValidation allowBlank="1" showInputMessage="1" showErrorMessage="1" prompt="Corresponde al número de la cuenta de acuerdo al Plan de Cuentas emitido por el CONAC (DOF 23/12/2015)." sqref="A9:A10"/>
    <dataValidation allowBlank="1" showInputMessage="1" showErrorMessage="1" prompt="Saldo al 31 de diciembre del año anterior del ejercio que se presenta." sqref="E9:E10"/>
    <dataValidation allowBlank="1" showInputMessage="1" showErrorMessage="1" prompt="Importe final del periodo que corresponde la información financiera trimestral que se presenta." sqref="F9:F10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1" sqref="A1:I11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3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  <c r="K1" s="304"/>
    </row>
    <row r="2" spans="1:11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  <c r="K2" s="305"/>
    </row>
    <row r="3" spans="1:11" s="30" customFormat="1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  <c r="K3" s="305"/>
    </row>
    <row r="4" spans="1:11" x14ac:dyDescent="0.25">
      <c r="A4" s="336" t="s">
        <v>179</v>
      </c>
      <c r="B4" s="336"/>
      <c r="C4" s="336"/>
      <c r="D4" s="336"/>
      <c r="E4" s="336"/>
      <c r="F4" s="336"/>
      <c r="G4" s="336"/>
      <c r="H4" s="336"/>
      <c r="I4" s="336"/>
    </row>
    <row r="5" spans="1:11" x14ac:dyDescent="0.25">
      <c r="A5" s="293"/>
      <c r="B5" s="293"/>
      <c r="C5" s="293"/>
      <c r="D5" s="293"/>
      <c r="E5" s="294"/>
      <c r="F5" s="3"/>
      <c r="G5" s="4"/>
      <c r="H5" s="295"/>
      <c r="I5" s="295"/>
    </row>
    <row r="6" spans="1:11" x14ac:dyDescent="0.25">
      <c r="A6" s="293"/>
      <c r="B6" s="293"/>
      <c r="C6" s="293"/>
      <c r="D6" s="293"/>
      <c r="E6" s="294"/>
      <c r="F6" s="3"/>
      <c r="G6" s="4"/>
      <c r="H6" s="295"/>
      <c r="I6" s="295"/>
    </row>
    <row r="7" spans="1:11" ht="11.25" customHeight="1" x14ac:dyDescent="0.25">
      <c r="A7" s="279" t="s">
        <v>245</v>
      </c>
      <c r="B7" s="280"/>
      <c r="C7" s="280"/>
      <c r="D7" s="281"/>
      <c r="E7" s="282"/>
      <c r="F7" s="282"/>
      <c r="G7" s="283" t="s">
        <v>248</v>
      </c>
    </row>
    <row r="8" spans="1:11" x14ac:dyDescent="0.25">
      <c r="A8" s="284"/>
      <c r="B8" s="284"/>
      <c r="C8" s="284"/>
      <c r="D8" s="284"/>
      <c r="E8" s="285"/>
      <c r="F8" s="45"/>
      <c r="G8" s="56"/>
    </row>
    <row r="9" spans="1:11" ht="13.5" customHeight="1" x14ac:dyDescent="0.25">
      <c r="A9" s="59" t="s">
        <v>42</v>
      </c>
      <c r="B9" s="167" t="s">
        <v>43</v>
      </c>
      <c r="C9" s="162"/>
      <c r="D9" s="147"/>
      <c r="E9" s="157" t="s">
        <v>59</v>
      </c>
      <c r="F9" s="82" t="s">
        <v>60</v>
      </c>
      <c r="G9" s="50" t="s">
        <v>62</v>
      </c>
    </row>
    <row r="10" spans="1:11" x14ac:dyDescent="0.25">
      <c r="A10" s="287">
        <v>1279100000</v>
      </c>
      <c r="B10" s="340" t="s">
        <v>270</v>
      </c>
      <c r="C10" s="341"/>
      <c r="D10" s="342"/>
      <c r="E10" s="260">
        <v>558.01</v>
      </c>
      <c r="F10" s="260">
        <v>4.32</v>
      </c>
      <c r="G10" s="288" t="s">
        <v>263</v>
      </c>
    </row>
    <row r="11" spans="1:11" x14ac:dyDescent="0.25">
      <c r="A11" s="67"/>
      <c r="B11" s="159" t="s">
        <v>246</v>
      </c>
      <c r="C11" s="163"/>
      <c r="D11" s="160"/>
      <c r="E11" s="267">
        <f>SUM(E10:E10)</f>
        <v>558.01</v>
      </c>
      <c r="F11" s="267">
        <f>SUM(F10:F10)</f>
        <v>4.32</v>
      </c>
      <c r="G11" s="64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J20" sqref="A1:J20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30" customWidth="1"/>
    <col min="4" max="4" width="15.7109375" style="30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30" customFormat="1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</row>
    <row r="2" spans="1:10" s="30" customFormat="1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</row>
    <row r="3" spans="1:10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</row>
    <row r="4" spans="1:10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0" ht="11.25" customHeight="1" x14ac:dyDescent="0.2">
      <c r="A5" s="293"/>
      <c r="B5" s="293"/>
      <c r="C5" s="293"/>
      <c r="D5" s="293"/>
      <c r="E5" s="294"/>
      <c r="F5" s="3"/>
      <c r="G5" s="4"/>
      <c r="H5" s="295"/>
      <c r="I5" s="295"/>
      <c r="J5" s="5"/>
    </row>
    <row r="6" spans="1:10" x14ac:dyDescent="0.2">
      <c r="A6" s="293"/>
      <c r="B6" s="293"/>
      <c r="C6" s="293"/>
      <c r="D6" s="293"/>
      <c r="E6" s="294"/>
      <c r="F6" s="3"/>
      <c r="G6" s="4"/>
      <c r="H6" s="295"/>
      <c r="I6" s="295"/>
      <c r="J6" s="5"/>
    </row>
    <row r="7" spans="1:10" ht="11.25" customHeight="1" x14ac:dyDescent="0.2">
      <c r="A7" s="185" t="s">
        <v>142</v>
      </c>
      <c r="B7" s="165"/>
      <c r="C7" s="166"/>
      <c r="D7" s="223"/>
      <c r="E7" s="93"/>
      <c r="F7" s="93"/>
      <c r="G7" s="93"/>
      <c r="H7" s="93"/>
      <c r="I7" s="93"/>
      <c r="J7" s="94" t="s">
        <v>65</v>
      </c>
    </row>
    <row r="8" spans="1:10" ht="12" x14ac:dyDescent="0.2">
      <c r="A8" s="92"/>
      <c r="B8" s="56"/>
      <c r="C8" s="56"/>
      <c r="D8" s="56"/>
      <c r="E8" s="45"/>
      <c r="F8" s="45"/>
      <c r="G8" s="45"/>
      <c r="H8" s="45"/>
      <c r="I8" s="45"/>
      <c r="J8" s="56"/>
    </row>
    <row r="9" spans="1:10" ht="15" customHeight="1" x14ac:dyDescent="0.2">
      <c r="A9" s="59" t="s">
        <v>42</v>
      </c>
      <c r="B9" s="167" t="s">
        <v>43</v>
      </c>
      <c r="C9" s="162"/>
      <c r="D9" s="147"/>
      <c r="E9" s="73" t="s">
        <v>44</v>
      </c>
      <c r="F9" s="61" t="s">
        <v>48</v>
      </c>
      <c r="G9" s="61" t="s">
        <v>49</v>
      </c>
      <c r="H9" s="61" t="s">
        <v>50</v>
      </c>
      <c r="I9" s="62" t="s">
        <v>51</v>
      </c>
      <c r="J9" s="60" t="s">
        <v>52</v>
      </c>
    </row>
    <row r="10" spans="1:10" ht="12" x14ac:dyDescent="0.2">
      <c r="A10" s="34">
        <v>2112100000</v>
      </c>
      <c r="B10" s="330" t="s">
        <v>192</v>
      </c>
      <c r="C10" s="343"/>
      <c r="D10" s="331"/>
      <c r="E10" s="246">
        <v>889526.13</v>
      </c>
      <c r="F10" s="263">
        <f>+E10</f>
        <v>889526.13</v>
      </c>
      <c r="G10" s="51"/>
      <c r="H10" s="51"/>
      <c r="I10" s="269"/>
      <c r="J10" s="34" t="s">
        <v>170</v>
      </c>
    </row>
    <row r="11" spans="1:10" ht="12" x14ac:dyDescent="0.2">
      <c r="A11" s="34">
        <v>2117100000</v>
      </c>
      <c r="B11" s="330" t="s">
        <v>199</v>
      </c>
      <c r="C11" s="343"/>
      <c r="D11" s="331"/>
      <c r="E11" s="246">
        <v>2685992.45</v>
      </c>
      <c r="F11" s="263">
        <f>+E11</f>
        <v>2685992.45</v>
      </c>
      <c r="G11" s="51"/>
      <c r="H11" s="51"/>
      <c r="I11" s="269"/>
      <c r="J11" s="34" t="s">
        <v>170</v>
      </c>
    </row>
    <row r="12" spans="1:10" ht="12" x14ac:dyDescent="0.2">
      <c r="A12" s="34">
        <v>2117200000</v>
      </c>
      <c r="B12" s="330" t="s">
        <v>271</v>
      </c>
      <c r="C12" s="343"/>
      <c r="D12" s="331"/>
      <c r="E12" s="246">
        <v>2093574.97</v>
      </c>
      <c r="F12" s="263">
        <f>+E12</f>
        <v>2093574.97</v>
      </c>
      <c r="G12" s="51"/>
      <c r="H12" s="51"/>
      <c r="I12" s="269"/>
      <c r="J12" s="34" t="s">
        <v>170</v>
      </c>
    </row>
    <row r="13" spans="1:10" ht="12" x14ac:dyDescent="0.2">
      <c r="A13" s="34">
        <v>2117300000</v>
      </c>
      <c r="B13" s="330" t="s">
        <v>193</v>
      </c>
      <c r="C13" s="343"/>
      <c r="D13" s="331"/>
      <c r="E13" s="246">
        <v>-31.43</v>
      </c>
      <c r="F13" s="263">
        <f>+E13</f>
        <v>-31.43</v>
      </c>
      <c r="G13" s="51"/>
      <c r="H13" s="51"/>
      <c r="I13" s="270"/>
      <c r="J13" s="34" t="s">
        <v>170</v>
      </c>
    </row>
    <row r="14" spans="1:10" s="30" customFormat="1" ht="12" x14ac:dyDescent="0.2">
      <c r="A14" s="34">
        <v>2117400000</v>
      </c>
      <c r="B14" s="330" t="s">
        <v>194</v>
      </c>
      <c r="C14" s="343"/>
      <c r="D14" s="331"/>
      <c r="E14" s="246">
        <v>4425</v>
      </c>
      <c r="F14" s="263">
        <f>+E14</f>
        <v>4425</v>
      </c>
      <c r="G14" s="51"/>
      <c r="H14" s="51"/>
      <c r="I14" s="270"/>
      <c r="J14" s="34" t="s">
        <v>170</v>
      </c>
    </row>
    <row r="15" spans="1:10" s="30" customFormat="1" ht="12" x14ac:dyDescent="0.2">
      <c r="A15" s="34">
        <v>2117600000</v>
      </c>
      <c r="B15" s="330" t="s">
        <v>195</v>
      </c>
      <c r="C15" s="343"/>
      <c r="D15" s="331"/>
      <c r="E15" s="246">
        <v>3444.05</v>
      </c>
      <c r="F15" s="263">
        <f t="shared" ref="F15:F19" si="0">+E15</f>
        <v>3444.05</v>
      </c>
      <c r="G15" s="51"/>
      <c r="H15" s="51"/>
      <c r="I15" s="270"/>
      <c r="J15" s="34" t="s">
        <v>170</v>
      </c>
    </row>
    <row r="16" spans="1:10" s="30" customFormat="1" ht="12" x14ac:dyDescent="0.2">
      <c r="A16" s="34">
        <v>2117900000</v>
      </c>
      <c r="B16" s="330" t="s">
        <v>196</v>
      </c>
      <c r="C16" s="343"/>
      <c r="D16" s="331"/>
      <c r="E16" s="246">
        <v>283.8</v>
      </c>
      <c r="F16" s="263">
        <f t="shared" si="0"/>
        <v>283.8</v>
      </c>
      <c r="G16" s="51"/>
      <c r="H16" s="51"/>
      <c r="I16" s="271"/>
      <c r="J16" s="34" t="s">
        <v>170</v>
      </c>
    </row>
    <row r="17" spans="1:10" s="30" customFormat="1" ht="12" x14ac:dyDescent="0.2">
      <c r="A17" s="34">
        <v>2119100000</v>
      </c>
      <c r="B17" s="330" t="s">
        <v>197</v>
      </c>
      <c r="C17" s="343"/>
      <c r="D17" s="331"/>
      <c r="E17" s="246">
        <v>495349.7</v>
      </c>
      <c r="F17" s="263">
        <f t="shared" si="0"/>
        <v>495349.7</v>
      </c>
      <c r="G17" s="51"/>
      <c r="H17" s="51"/>
      <c r="I17" s="256"/>
      <c r="J17" s="34" t="s">
        <v>170</v>
      </c>
    </row>
    <row r="18" spans="1:10" s="30" customFormat="1" ht="12" x14ac:dyDescent="0.2">
      <c r="A18" s="34">
        <v>2119300000</v>
      </c>
      <c r="B18" s="330" t="s">
        <v>198</v>
      </c>
      <c r="C18" s="343"/>
      <c r="D18" s="331"/>
      <c r="E18" s="246">
        <v>651443.84</v>
      </c>
      <c r="F18" s="263">
        <f t="shared" si="0"/>
        <v>651443.84</v>
      </c>
      <c r="G18" s="51"/>
      <c r="H18" s="51"/>
      <c r="I18" s="256"/>
      <c r="J18" s="34" t="s">
        <v>170</v>
      </c>
    </row>
    <row r="19" spans="1:10" s="30" customFormat="1" ht="12" x14ac:dyDescent="0.2">
      <c r="A19" s="34">
        <v>2119400000</v>
      </c>
      <c r="B19" s="330" t="s">
        <v>272</v>
      </c>
      <c r="C19" s="343"/>
      <c r="D19" s="331"/>
      <c r="E19" s="246">
        <v>1982813.42</v>
      </c>
      <c r="F19" s="263">
        <f t="shared" si="0"/>
        <v>1982813.42</v>
      </c>
      <c r="G19" s="51"/>
      <c r="H19" s="51"/>
      <c r="I19" s="256"/>
      <c r="J19" s="34" t="s">
        <v>170</v>
      </c>
    </row>
    <row r="20" spans="1:10" ht="12" x14ac:dyDescent="0.2">
      <c r="A20" s="95"/>
      <c r="B20" s="159" t="s">
        <v>143</v>
      </c>
      <c r="C20" s="163"/>
      <c r="D20" s="160"/>
      <c r="E20" s="164">
        <f>SUM(E10:E19)</f>
        <v>8806821.9299999997</v>
      </c>
      <c r="F20" s="96">
        <f>SUM(F10:F19)</f>
        <v>8806821.9299999997</v>
      </c>
      <c r="G20" s="96">
        <f>SUM(G10:G19)</f>
        <v>0</v>
      </c>
      <c r="H20" s="96">
        <f>SUM(H10:H19)</f>
        <v>0</v>
      </c>
      <c r="I20" s="96">
        <f>SUM(I10:I19)</f>
        <v>0</v>
      </c>
      <c r="J20" s="97"/>
    </row>
    <row r="21" spans="1:10" ht="12" x14ac:dyDescent="0.2">
      <c r="A21" s="56"/>
      <c r="B21" s="56"/>
      <c r="C21" s="56"/>
      <c r="D21" s="56"/>
      <c r="E21" s="45"/>
      <c r="F21" s="45"/>
      <c r="G21" s="45"/>
      <c r="H21" s="45"/>
      <c r="I21" s="45"/>
      <c r="J21" s="56"/>
    </row>
    <row r="22" spans="1:10" s="30" customFormat="1" ht="12" x14ac:dyDescent="0.2">
      <c r="A22" s="56"/>
      <c r="B22" s="56"/>
      <c r="C22" s="56"/>
      <c r="D22" s="56"/>
      <c r="E22" s="45"/>
      <c r="F22" s="45"/>
      <c r="G22" s="45"/>
      <c r="H22" s="45"/>
      <c r="I22" s="45"/>
      <c r="J22" s="56"/>
    </row>
    <row r="24" spans="1:10" s="30" customFormat="1" x14ac:dyDescent="0.2">
      <c r="E24" s="7"/>
      <c r="F24" s="7"/>
      <c r="G24" s="7"/>
      <c r="H24" s="7"/>
      <c r="I24" s="7"/>
    </row>
    <row r="31" spans="1:10" x14ac:dyDescent="0.2">
      <c r="A31" s="337"/>
      <c r="B31" s="337"/>
      <c r="C31" s="326"/>
      <c r="D31" s="326"/>
      <c r="E31" s="332"/>
      <c r="F31" s="332"/>
      <c r="G31" s="332"/>
      <c r="H31" s="332"/>
      <c r="I31" s="332"/>
      <c r="J31" s="332"/>
    </row>
    <row r="32" spans="1:10" ht="21" customHeight="1" x14ac:dyDescent="0.2">
      <c r="A32" s="325"/>
      <c r="B32" s="325"/>
      <c r="C32" s="327"/>
      <c r="D32" s="327"/>
      <c r="E32" s="327"/>
      <c r="F32" s="327"/>
      <c r="G32" s="327"/>
      <c r="H32" s="327"/>
      <c r="I32" s="327"/>
      <c r="J32" s="327"/>
    </row>
  </sheetData>
  <mergeCells count="24">
    <mergeCell ref="A1:I1"/>
    <mergeCell ref="A2:I2"/>
    <mergeCell ref="A3:I3"/>
    <mergeCell ref="A4:I4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B18:D18"/>
    <mergeCell ref="B19:D19"/>
    <mergeCell ref="B15:D15"/>
    <mergeCell ref="B16:D16"/>
    <mergeCell ref="B17:D17"/>
    <mergeCell ref="B10:D10"/>
    <mergeCell ref="B12:D12"/>
    <mergeCell ref="B11:D11"/>
    <mergeCell ref="B13:D13"/>
    <mergeCell ref="B14:D14"/>
  </mergeCells>
  <dataValidations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9" zoomScaleNormal="100" zoomScaleSheetLayoutView="100" workbookViewId="0">
      <selection activeCell="H32" sqref="A1:I32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30" customWidth="1"/>
    <col min="5" max="5" width="19.85546875" style="30" customWidth="1"/>
    <col min="6" max="6" width="12.5703125" style="30" customWidth="1"/>
    <col min="7" max="8" width="17.7109375" style="4" customWidth="1"/>
    <col min="9" max="10" width="4.7109375" style="6" customWidth="1"/>
    <col min="11" max="16384" width="12.42578125" style="6"/>
  </cols>
  <sheetData>
    <row r="1" spans="1:10" ht="18" x14ac:dyDescent="0.25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04"/>
    </row>
    <row r="2" spans="1:10" ht="20.25" x14ac:dyDescent="0.3">
      <c r="A2" s="334" t="s">
        <v>253</v>
      </c>
      <c r="B2" s="334"/>
      <c r="C2" s="334"/>
      <c r="D2" s="334"/>
      <c r="E2" s="334"/>
      <c r="F2" s="334"/>
      <c r="G2" s="334"/>
      <c r="H2" s="334"/>
      <c r="I2" s="334"/>
      <c r="J2" s="305"/>
    </row>
    <row r="3" spans="1:10" s="30" customFormat="1" ht="15" x14ac:dyDescent="0.25">
      <c r="A3" s="335" t="s">
        <v>252</v>
      </c>
      <c r="B3" s="335"/>
      <c r="C3" s="335"/>
      <c r="D3" s="335"/>
      <c r="E3" s="335"/>
      <c r="F3" s="335"/>
      <c r="G3" s="335"/>
      <c r="H3" s="335"/>
      <c r="I3" s="335"/>
      <c r="J3" s="305"/>
    </row>
    <row r="4" spans="1:10" s="30" customFormat="1" x14ac:dyDescent="0.2">
      <c r="A4" s="336" t="s">
        <v>179</v>
      </c>
      <c r="B4" s="336"/>
      <c r="C4" s="336"/>
      <c r="D4" s="336"/>
      <c r="E4" s="336"/>
      <c r="F4" s="336"/>
      <c r="G4" s="336"/>
      <c r="H4" s="336"/>
      <c r="I4" s="336"/>
      <c r="J4" s="5"/>
    </row>
    <row r="5" spans="1:10" s="30" customFormat="1" x14ac:dyDescent="0.2">
      <c r="A5" s="293"/>
      <c r="B5" s="293"/>
      <c r="C5" s="293"/>
      <c r="D5" s="293"/>
      <c r="E5" s="294"/>
      <c r="F5" s="3"/>
      <c r="G5" s="4"/>
      <c r="H5" s="295"/>
      <c r="I5" s="295"/>
      <c r="J5" s="5"/>
    </row>
    <row r="6" spans="1:10" s="10" customFormat="1" x14ac:dyDescent="0.2">
      <c r="A6" s="293"/>
      <c r="B6" s="293"/>
      <c r="C6" s="293"/>
      <c r="D6" s="293"/>
      <c r="E6" s="294"/>
      <c r="F6" s="3"/>
      <c r="G6" s="4"/>
      <c r="H6" s="295"/>
      <c r="I6" s="295"/>
    </row>
    <row r="7" spans="1:10" s="10" customFormat="1" ht="11.25" customHeight="1" x14ac:dyDescent="0.2">
      <c r="A7" s="167" t="s">
        <v>144</v>
      </c>
      <c r="B7" s="195"/>
      <c r="C7" s="91"/>
      <c r="D7" s="91"/>
      <c r="E7" s="91"/>
      <c r="F7" s="91"/>
      <c r="G7" s="98"/>
      <c r="H7" s="90" t="s">
        <v>158</v>
      </c>
    </row>
    <row r="8" spans="1:10" ht="11.25" customHeight="1" x14ac:dyDescent="0.2">
      <c r="A8" s="99"/>
      <c r="B8" s="99"/>
      <c r="C8" s="99"/>
      <c r="D8" s="99"/>
      <c r="E8" s="99"/>
      <c r="F8" s="99"/>
      <c r="G8" s="100"/>
      <c r="H8" s="101"/>
    </row>
    <row r="9" spans="1:10" ht="15" customHeight="1" x14ac:dyDescent="0.2">
      <c r="A9" s="59" t="s">
        <v>42</v>
      </c>
      <c r="B9" s="168" t="s">
        <v>43</v>
      </c>
      <c r="C9" s="169"/>
      <c r="D9" s="169"/>
      <c r="E9" s="169"/>
      <c r="F9" s="170"/>
      <c r="G9" s="73" t="s">
        <v>44</v>
      </c>
      <c r="H9" s="73" t="s">
        <v>52</v>
      </c>
    </row>
    <row r="10" spans="1:10" ht="12" x14ac:dyDescent="0.2">
      <c r="A10" s="31">
        <v>4172100000</v>
      </c>
      <c r="B10" s="330" t="s">
        <v>247</v>
      </c>
      <c r="C10" s="343"/>
      <c r="D10" s="343"/>
      <c r="E10" s="343"/>
      <c r="F10" s="331"/>
      <c r="G10" s="246">
        <v>1223728</v>
      </c>
      <c r="H10" s="83" t="s">
        <v>174</v>
      </c>
    </row>
    <row r="11" spans="1:10" ht="12" x14ac:dyDescent="0.2">
      <c r="A11" s="31">
        <v>4172200000</v>
      </c>
      <c r="B11" s="330" t="s">
        <v>200</v>
      </c>
      <c r="C11" s="343"/>
      <c r="D11" s="343"/>
      <c r="E11" s="343"/>
      <c r="F11" s="331"/>
      <c r="G11" s="246">
        <v>42000.01</v>
      </c>
      <c r="H11" s="83" t="s">
        <v>174</v>
      </c>
    </row>
    <row r="12" spans="1:10" ht="12" x14ac:dyDescent="0.2">
      <c r="A12" s="31">
        <v>4172300000</v>
      </c>
      <c r="B12" s="330" t="s">
        <v>201</v>
      </c>
      <c r="C12" s="343"/>
      <c r="D12" s="343"/>
      <c r="E12" s="343"/>
      <c r="F12" s="331"/>
      <c r="G12" s="246">
        <v>24180</v>
      </c>
      <c r="H12" s="83" t="s">
        <v>174</v>
      </c>
    </row>
    <row r="13" spans="1:10" ht="12" x14ac:dyDescent="0.2">
      <c r="A13" s="31">
        <v>4172400000</v>
      </c>
      <c r="B13" s="330" t="s">
        <v>255</v>
      </c>
      <c r="C13" s="343"/>
      <c r="D13" s="343"/>
      <c r="E13" s="343"/>
      <c r="F13" s="331"/>
      <c r="G13" s="246">
        <v>24026.7</v>
      </c>
      <c r="H13" s="83" t="s">
        <v>174</v>
      </c>
    </row>
    <row r="14" spans="1:10" ht="12" x14ac:dyDescent="0.2">
      <c r="A14" s="31">
        <v>4172500000</v>
      </c>
      <c r="B14" s="330" t="s">
        <v>30</v>
      </c>
      <c r="C14" s="343"/>
      <c r="D14" s="343"/>
      <c r="E14" s="343"/>
      <c r="F14" s="331"/>
      <c r="G14" s="246">
        <v>23312</v>
      </c>
      <c r="H14" s="83" t="s">
        <v>174</v>
      </c>
    </row>
    <row r="15" spans="1:10" ht="12" x14ac:dyDescent="0.2">
      <c r="A15" s="31">
        <v>4172600000</v>
      </c>
      <c r="B15" s="330" t="s">
        <v>202</v>
      </c>
      <c r="C15" s="343"/>
      <c r="D15" s="343"/>
      <c r="E15" s="343"/>
      <c r="F15" s="331"/>
      <c r="G15" s="246">
        <v>4280807.82</v>
      </c>
      <c r="H15" s="83" t="s">
        <v>174</v>
      </c>
    </row>
    <row r="16" spans="1:10" ht="12" x14ac:dyDescent="0.2">
      <c r="A16" s="31">
        <v>4172700000</v>
      </c>
      <c r="B16" s="330" t="s">
        <v>256</v>
      </c>
      <c r="C16" s="343"/>
      <c r="D16" s="343"/>
      <c r="E16" s="343"/>
      <c r="F16" s="331"/>
      <c r="G16" s="246">
        <v>284357</v>
      </c>
      <c r="H16" s="83" t="s">
        <v>174</v>
      </c>
    </row>
    <row r="17" spans="1:8" s="8" customFormat="1" ht="12" x14ac:dyDescent="0.2">
      <c r="A17" s="52"/>
      <c r="B17" s="176" t="s">
        <v>146</v>
      </c>
      <c r="C17" s="171"/>
      <c r="D17" s="171"/>
      <c r="E17" s="171"/>
      <c r="F17" s="171"/>
      <c r="G17" s="253">
        <f>SUM(G10:G16)</f>
        <v>5902411.5300000003</v>
      </c>
      <c r="H17" s="262"/>
    </row>
    <row r="18" spans="1:8" s="8" customFormat="1" ht="12" x14ac:dyDescent="0.2">
      <c r="A18" s="85"/>
      <c r="B18" s="85"/>
      <c r="C18" s="85"/>
      <c r="D18" s="85"/>
      <c r="E18" s="85"/>
      <c r="F18" s="85"/>
      <c r="G18" s="86"/>
      <c r="H18" s="86"/>
    </row>
    <row r="19" spans="1:8" ht="12" x14ac:dyDescent="0.2">
      <c r="A19" s="65"/>
      <c r="B19" s="65"/>
      <c r="C19" s="65"/>
      <c r="D19" s="65"/>
      <c r="E19" s="65"/>
      <c r="F19" s="65"/>
      <c r="G19" s="102"/>
      <c r="H19" s="102"/>
    </row>
    <row r="20" spans="1:8" ht="12" x14ac:dyDescent="0.2">
      <c r="A20" s="44" t="s">
        <v>145</v>
      </c>
      <c r="B20" s="194"/>
      <c r="C20" s="194"/>
      <c r="D20" s="194"/>
      <c r="E20" s="195"/>
      <c r="F20" s="222"/>
      <c r="G20" s="221"/>
      <c r="H20" s="145" t="s">
        <v>158</v>
      </c>
    </row>
    <row r="21" spans="1:8" ht="12" x14ac:dyDescent="0.2">
      <c r="A21" s="99"/>
      <c r="B21" s="101"/>
      <c r="C21" s="101"/>
      <c r="D21" s="101"/>
      <c r="E21" s="101"/>
      <c r="F21" s="101"/>
      <c r="G21" s="100"/>
      <c r="H21" s="101"/>
    </row>
    <row r="22" spans="1:8" ht="15" customHeight="1" x14ac:dyDescent="0.2">
      <c r="A22" s="59" t="s">
        <v>42</v>
      </c>
      <c r="B22" s="146" t="s">
        <v>43</v>
      </c>
      <c r="C22" s="162"/>
      <c r="D22" s="162"/>
      <c r="E22" s="162"/>
      <c r="F22" s="147"/>
      <c r="G22" s="73" t="s">
        <v>44</v>
      </c>
      <c r="H22" s="73" t="s">
        <v>52</v>
      </c>
    </row>
    <row r="23" spans="1:8" ht="12" x14ac:dyDescent="0.2">
      <c r="A23" s="31">
        <v>4221100000</v>
      </c>
      <c r="B23" s="338" t="s">
        <v>203</v>
      </c>
      <c r="C23" s="347"/>
      <c r="D23" s="347"/>
      <c r="E23" s="347"/>
      <c r="F23" s="339"/>
      <c r="G23" s="246">
        <v>232603000</v>
      </c>
      <c r="H23" s="83" t="s">
        <v>174</v>
      </c>
    </row>
    <row r="24" spans="1:8" ht="12" x14ac:dyDescent="0.2">
      <c r="A24" s="52"/>
      <c r="B24" s="148" t="s">
        <v>150</v>
      </c>
      <c r="C24" s="171"/>
      <c r="D24" s="171"/>
      <c r="E24" s="171"/>
      <c r="F24" s="171"/>
      <c r="G24" s="76">
        <f>SUM(G23:G23)</f>
        <v>232603000</v>
      </c>
      <c r="H24" s="64"/>
    </row>
    <row r="25" spans="1:8" x14ac:dyDescent="0.2">
      <c r="A25" s="16"/>
      <c r="B25" s="16"/>
      <c r="C25" s="16"/>
      <c r="D25" s="16"/>
      <c r="E25" s="16"/>
      <c r="F25" s="16"/>
      <c r="G25" s="14"/>
      <c r="H25" s="14"/>
    </row>
    <row r="26" spans="1:8" s="30" customFormat="1" x14ac:dyDescent="0.2">
      <c r="A26" s="16"/>
      <c r="B26" s="16"/>
      <c r="C26" s="16"/>
      <c r="D26" s="16"/>
      <c r="E26" s="16"/>
      <c r="F26" s="16"/>
      <c r="G26" s="14"/>
      <c r="H26" s="14"/>
    </row>
    <row r="27" spans="1:8" s="30" customFormat="1" ht="11.25" customHeight="1" x14ac:dyDescent="0.2">
      <c r="A27" s="178" t="s">
        <v>75</v>
      </c>
      <c r="B27" s="172"/>
      <c r="C27" s="173"/>
      <c r="D27" s="91"/>
      <c r="E27" s="91"/>
      <c r="F27" s="103"/>
      <c r="G27" s="56"/>
      <c r="H27" s="90" t="s">
        <v>157</v>
      </c>
    </row>
    <row r="28" spans="1:8" s="30" customFormat="1" ht="12" x14ac:dyDescent="0.2">
      <c r="A28" s="99"/>
      <c r="B28" s="99"/>
      <c r="C28" s="99"/>
      <c r="D28" s="99"/>
      <c r="E28" s="99"/>
      <c r="F28" s="100"/>
      <c r="G28" s="99"/>
      <c r="H28" s="101"/>
    </row>
    <row r="29" spans="1:8" s="30" customFormat="1" ht="15" customHeight="1" x14ac:dyDescent="0.2">
      <c r="A29" s="48" t="s">
        <v>42</v>
      </c>
      <c r="B29" s="168" t="s">
        <v>43</v>
      </c>
      <c r="C29" s="169"/>
      <c r="D29" s="169"/>
      <c r="E29" s="170"/>
      <c r="F29" s="50" t="s">
        <v>44</v>
      </c>
      <c r="G29" s="104" t="s">
        <v>66</v>
      </c>
      <c r="H29" s="50" t="s">
        <v>52</v>
      </c>
    </row>
    <row r="30" spans="1:8" s="30" customFormat="1" ht="12" x14ac:dyDescent="0.2">
      <c r="A30" s="31">
        <v>4311100000</v>
      </c>
      <c r="B30" s="330" t="s">
        <v>204</v>
      </c>
      <c r="C30" s="343"/>
      <c r="D30" s="343"/>
      <c r="E30" s="331"/>
      <c r="F30" s="246">
        <v>688833.81</v>
      </c>
      <c r="G30" s="36" t="s">
        <v>273</v>
      </c>
      <c r="H30" s="83" t="s">
        <v>174</v>
      </c>
    </row>
    <row r="31" spans="1:8" s="30" customFormat="1" ht="12" x14ac:dyDescent="0.2">
      <c r="A31" s="31">
        <v>4393100000</v>
      </c>
      <c r="B31" s="330" t="s">
        <v>205</v>
      </c>
      <c r="C31" s="343"/>
      <c r="D31" s="343"/>
      <c r="E31" s="331"/>
      <c r="F31" s="246">
        <v>86.57</v>
      </c>
      <c r="G31" s="36" t="s">
        <v>273</v>
      </c>
      <c r="H31" s="83" t="s">
        <v>174</v>
      </c>
    </row>
    <row r="32" spans="1:8" s="30" customFormat="1" ht="12" x14ac:dyDescent="0.2">
      <c r="A32" s="198"/>
      <c r="B32" s="200" t="s">
        <v>151</v>
      </c>
      <c r="C32" s="201"/>
      <c r="D32" s="201"/>
      <c r="E32" s="202"/>
      <c r="F32" s="199">
        <f>SUM(F30:F31)</f>
        <v>688920.38</v>
      </c>
      <c r="G32" s="105"/>
      <c r="H32" s="105"/>
    </row>
    <row r="33" spans="1:10" s="30" customFormat="1" x14ac:dyDescent="0.2">
      <c r="A33" s="16"/>
      <c r="B33" s="16"/>
      <c r="C33" s="16"/>
      <c r="D33" s="16"/>
      <c r="E33" s="16"/>
      <c r="F33" s="16"/>
      <c r="G33" s="14"/>
      <c r="H33" s="14"/>
    </row>
    <row r="34" spans="1:10" s="30" customFormat="1" x14ac:dyDescent="0.2">
      <c r="A34" s="16"/>
      <c r="B34" s="16"/>
      <c r="C34" s="16"/>
      <c r="D34" s="16"/>
      <c r="E34" s="16"/>
      <c r="F34" s="236"/>
      <c r="G34" s="14"/>
      <c r="H34" s="14"/>
    </row>
    <row r="35" spans="1:10" s="30" customFormat="1" x14ac:dyDescent="0.2">
      <c r="A35" s="16"/>
      <c r="B35" s="16"/>
      <c r="C35" s="16"/>
      <c r="D35" s="16"/>
      <c r="E35" s="16"/>
      <c r="F35" s="16"/>
      <c r="G35" s="14"/>
      <c r="H35" s="14"/>
    </row>
    <row r="36" spans="1:10" s="30" customFormat="1" x14ac:dyDescent="0.2">
      <c r="A36" s="16"/>
      <c r="B36" s="16"/>
      <c r="C36" s="16"/>
      <c r="D36" s="16"/>
      <c r="E36" s="16"/>
      <c r="F36" s="16"/>
      <c r="G36" s="14"/>
      <c r="H36" s="14"/>
    </row>
    <row r="37" spans="1:10" x14ac:dyDescent="0.2">
      <c r="A37" s="16"/>
      <c r="B37" s="16"/>
      <c r="C37" s="16"/>
      <c r="D37" s="16"/>
      <c r="E37" s="16"/>
      <c r="F37" s="16"/>
      <c r="G37" s="14"/>
      <c r="H37" s="14"/>
    </row>
    <row r="38" spans="1:10" x14ac:dyDescent="0.2">
      <c r="A38" s="16"/>
      <c r="B38" s="16"/>
      <c r="C38" s="16"/>
      <c r="D38" s="16"/>
      <c r="E38" s="16"/>
      <c r="F38" s="16"/>
      <c r="G38" s="14"/>
      <c r="H38" s="14"/>
    </row>
    <row r="39" spans="1:10" x14ac:dyDescent="0.2">
      <c r="A39" s="337"/>
      <c r="B39" s="337"/>
      <c r="C39" s="326"/>
      <c r="D39" s="326"/>
      <c r="E39" s="39"/>
      <c r="F39" s="332"/>
      <c r="G39" s="332"/>
      <c r="H39" s="38"/>
      <c r="I39" s="38"/>
      <c r="J39" s="38"/>
    </row>
    <row r="40" spans="1:10" ht="23.25" customHeight="1" x14ac:dyDescent="0.2">
      <c r="A40" s="325"/>
      <c r="B40" s="325"/>
      <c r="C40" s="327"/>
      <c r="D40" s="327"/>
      <c r="E40" s="40"/>
      <c r="F40" s="327"/>
      <c r="G40" s="327"/>
      <c r="H40" s="327"/>
      <c r="I40" s="327"/>
      <c r="J40" s="41"/>
    </row>
    <row r="41" spans="1:10" x14ac:dyDescent="0.2">
      <c r="A41" s="16"/>
      <c r="B41" s="16"/>
      <c r="C41" s="16"/>
      <c r="D41" s="16"/>
      <c r="E41" s="16"/>
      <c r="F41" s="16"/>
      <c r="G41" s="14"/>
      <c r="H41" s="14"/>
    </row>
    <row r="42" spans="1:10" x14ac:dyDescent="0.2">
      <c r="A42" s="16"/>
      <c r="B42" s="16"/>
      <c r="C42" s="16"/>
      <c r="D42" s="16"/>
      <c r="E42" s="16"/>
      <c r="F42" s="16"/>
      <c r="G42" s="14"/>
      <c r="H42" s="14"/>
    </row>
    <row r="43" spans="1:10" x14ac:dyDescent="0.2">
      <c r="A43" s="16"/>
      <c r="B43" s="16"/>
      <c r="C43" s="16"/>
      <c r="D43" s="16"/>
      <c r="E43" s="16"/>
      <c r="F43" s="16"/>
      <c r="G43" s="14"/>
      <c r="H43" s="14"/>
    </row>
    <row r="44" spans="1:10" x14ac:dyDescent="0.2">
      <c r="A44" s="16"/>
      <c r="B44" s="16"/>
      <c r="C44" s="16"/>
      <c r="D44" s="16"/>
      <c r="E44" s="16"/>
      <c r="F44" s="16"/>
      <c r="G44" s="14"/>
      <c r="H44" s="14"/>
    </row>
    <row r="45" spans="1:10" x14ac:dyDescent="0.2">
      <c r="A45" s="16"/>
      <c r="B45" s="16"/>
      <c r="C45" s="16"/>
      <c r="D45" s="16"/>
      <c r="E45" s="16"/>
      <c r="F45" s="16"/>
      <c r="G45" s="14"/>
      <c r="H45" s="14"/>
    </row>
    <row r="46" spans="1:10" x14ac:dyDescent="0.2">
      <c r="A46" s="16"/>
      <c r="B46" s="16"/>
      <c r="C46" s="16"/>
      <c r="D46" s="16"/>
      <c r="E46" s="16"/>
      <c r="F46" s="16"/>
      <c r="G46" s="14"/>
      <c r="H46" s="14"/>
    </row>
    <row r="47" spans="1:10" x14ac:dyDescent="0.2">
      <c r="A47" s="16"/>
      <c r="B47" s="16"/>
      <c r="C47" s="16"/>
      <c r="D47" s="16"/>
      <c r="E47" s="16"/>
      <c r="F47" s="16"/>
      <c r="G47" s="14"/>
      <c r="H47" s="14"/>
    </row>
    <row r="48" spans="1:10" x14ac:dyDescent="0.2">
      <c r="A48" s="16"/>
      <c r="B48" s="16"/>
      <c r="C48" s="16"/>
      <c r="D48" s="16"/>
      <c r="E48" s="16"/>
      <c r="F48" s="16"/>
      <c r="G48" s="14"/>
      <c r="H48" s="14"/>
    </row>
    <row r="49" spans="1:8" x14ac:dyDescent="0.2">
      <c r="A49" s="16"/>
      <c r="B49" s="16"/>
      <c r="C49" s="16"/>
      <c r="D49" s="16"/>
      <c r="E49" s="16"/>
      <c r="F49" s="16"/>
      <c r="G49" s="14"/>
      <c r="H49" s="14"/>
    </row>
    <row r="50" spans="1:8" x14ac:dyDescent="0.2">
      <c r="A50" s="16"/>
      <c r="B50" s="16"/>
      <c r="C50" s="16"/>
      <c r="D50" s="16"/>
      <c r="E50" s="16"/>
      <c r="F50" s="16"/>
      <c r="G50" s="14"/>
      <c r="H50" s="14"/>
    </row>
    <row r="51" spans="1:8" x14ac:dyDescent="0.2">
      <c r="A51" s="16"/>
      <c r="B51" s="16"/>
      <c r="C51" s="16"/>
      <c r="D51" s="16"/>
      <c r="E51" s="16"/>
      <c r="F51" s="16"/>
      <c r="G51" s="14"/>
      <c r="H51" s="14"/>
    </row>
    <row r="52" spans="1:8" x14ac:dyDescent="0.2">
      <c r="A52" s="16"/>
      <c r="B52" s="16"/>
      <c r="C52" s="16"/>
      <c r="D52" s="16"/>
      <c r="E52" s="16"/>
      <c r="F52" s="16"/>
      <c r="G52" s="14"/>
      <c r="H52" s="14"/>
    </row>
  </sheetData>
  <mergeCells count="21">
    <mergeCell ref="B15:F15"/>
    <mergeCell ref="B16:F16"/>
    <mergeCell ref="B23:F23"/>
    <mergeCell ref="B30:E30"/>
    <mergeCell ref="B31:E31"/>
    <mergeCell ref="A1:I1"/>
    <mergeCell ref="A40:B40"/>
    <mergeCell ref="C40:D40"/>
    <mergeCell ref="F39:G39"/>
    <mergeCell ref="F40:G40"/>
    <mergeCell ref="H40:I40"/>
    <mergeCell ref="A2:I2"/>
    <mergeCell ref="A3:I3"/>
    <mergeCell ref="A4:I4"/>
    <mergeCell ref="A39:B39"/>
    <mergeCell ref="C39:D39"/>
    <mergeCell ref="B10:F10"/>
    <mergeCell ref="B11:F11"/>
    <mergeCell ref="B12:F12"/>
    <mergeCell ref="B13:F13"/>
    <mergeCell ref="B14:F14"/>
  </mergeCells>
  <dataValidations count="5">
    <dataValidation allowBlank="1" showInputMessage="1" showErrorMessage="1" prompt="Características cualitativas significativas que les impacten financieramente." sqref="H9 H22 H29"/>
    <dataValidation allowBlank="1" showInputMessage="1" showErrorMessage="1" prompt="Corresponde al nombre o descripción de la cuenta de acuerdo al Plan de Cuentas emitido por el CONAC." sqref="B9:F9 B22:F22 B29:E29"/>
    <dataValidation allowBlank="1" showInputMessage="1" showErrorMessage="1" prompt="Corresponde al número de la cuenta de acuerdo al Plan de Cuentas emitido por el CONAC (DOF 23/12/2015)." sqref="A9 A22 A29"/>
    <dataValidation allowBlank="1" showInputMessage="1" showErrorMessage="1" prompt="Saldo final de la Información Financiera Trimestral que se presenta (trimestral: 1er, 2do, 3ro. o 4to.)." sqref="G9 G22 F2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2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2016-11-15T15:03:32Z</cp:lastPrinted>
  <dcterms:created xsi:type="dcterms:W3CDTF">2012-12-11T20:36:24Z</dcterms:created>
  <dcterms:modified xsi:type="dcterms:W3CDTF">2016-11-15T15:03:33Z</dcterms:modified>
</cp:coreProperties>
</file>